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P62" i="1"/>
  <c r="K78"/>
  <c r="P34" l="1"/>
  <c r="D34"/>
  <c r="E34" s="1"/>
  <c r="C34"/>
  <c r="D15"/>
  <c r="D14"/>
  <c r="O129" l="1"/>
  <c r="N129"/>
  <c r="M129"/>
  <c r="L129"/>
  <c r="K129"/>
  <c r="J129"/>
  <c r="I129"/>
  <c r="H129"/>
  <c r="G129"/>
  <c r="F129"/>
  <c r="P128"/>
  <c r="D128"/>
  <c r="C128"/>
  <c r="P127"/>
  <c r="D127"/>
  <c r="C127"/>
  <c r="P126"/>
  <c r="D126"/>
  <c r="C126"/>
  <c r="P125"/>
  <c r="D125"/>
  <c r="C125"/>
  <c r="P124"/>
  <c r="D124"/>
  <c r="C124"/>
  <c r="P123"/>
  <c r="D123"/>
  <c r="C123"/>
  <c r="P122"/>
  <c r="D122"/>
  <c r="C122"/>
  <c r="P121"/>
  <c r="D121"/>
  <c r="C121"/>
  <c r="C129" s="1"/>
  <c r="O119"/>
  <c r="N119"/>
  <c r="M119"/>
  <c r="L119"/>
  <c r="K119"/>
  <c r="J119"/>
  <c r="I119"/>
  <c r="H119"/>
  <c r="G119"/>
  <c r="F119"/>
  <c r="D118"/>
  <c r="D119" s="1"/>
  <c r="C118"/>
  <c r="C119" s="1"/>
  <c r="O116"/>
  <c r="N116"/>
  <c r="M116"/>
  <c r="L116"/>
  <c r="K116"/>
  <c r="J116"/>
  <c r="I116"/>
  <c r="H116"/>
  <c r="G116"/>
  <c r="F116"/>
  <c r="D115"/>
  <c r="D116" s="1"/>
  <c r="C115"/>
  <c r="C116" s="1"/>
  <c r="R113"/>
  <c r="Q113"/>
  <c r="K113"/>
  <c r="J113"/>
  <c r="E113"/>
  <c r="O112"/>
  <c r="N112"/>
  <c r="M112"/>
  <c r="L112"/>
  <c r="O110"/>
  <c r="N110"/>
  <c r="M110"/>
  <c r="L110"/>
  <c r="O108"/>
  <c r="O113" s="1"/>
  <c r="N108"/>
  <c r="N113" s="1"/>
  <c r="M108"/>
  <c r="M113" s="1"/>
  <c r="L108"/>
  <c r="L113" s="1"/>
  <c r="I108"/>
  <c r="H108"/>
  <c r="G108"/>
  <c r="F108"/>
  <c r="D108"/>
  <c r="P108" s="1"/>
  <c r="C108"/>
  <c r="P104"/>
  <c r="O104"/>
  <c r="N104"/>
  <c r="M104"/>
  <c r="L104"/>
  <c r="K104"/>
  <c r="J104"/>
  <c r="I104"/>
  <c r="H104"/>
  <c r="G104"/>
  <c r="F104"/>
  <c r="E104"/>
  <c r="D103"/>
  <c r="D104" s="1"/>
  <c r="C103"/>
  <c r="C104" s="1"/>
  <c r="P101"/>
  <c r="O101"/>
  <c r="N101"/>
  <c r="M101"/>
  <c r="L101"/>
  <c r="K101"/>
  <c r="J101"/>
  <c r="I101"/>
  <c r="H101"/>
  <c r="G101"/>
  <c r="F101"/>
  <c r="E101"/>
  <c r="D101"/>
  <c r="C100"/>
  <c r="C101" s="1"/>
  <c r="P98"/>
  <c r="O98"/>
  <c r="N98"/>
  <c r="M98"/>
  <c r="L98"/>
  <c r="K98"/>
  <c r="J98"/>
  <c r="I98"/>
  <c r="H98"/>
  <c r="G98"/>
  <c r="F98"/>
  <c r="E98"/>
  <c r="E106" s="1"/>
  <c r="C98"/>
  <c r="D97"/>
  <c r="D98" s="1"/>
  <c r="C97"/>
  <c r="C96"/>
  <c r="C95"/>
  <c r="O93"/>
  <c r="O106" s="1"/>
  <c r="N93"/>
  <c r="N106" s="1"/>
  <c r="M93"/>
  <c r="M106" s="1"/>
  <c r="L93"/>
  <c r="L106" s="1"/>
  <c r="K93"/>
  <c r="K106" s="1"/>
  <c r="J93"/>
  <c r="J106" s="1"/>
  <c r="I93"/>
  <c r="I106" s="1"/>
  <c r="H93"/>
  <c r="H106" s="1"/>
  <c r="G93"/>
  <c r="G106" s="1"/>
  <c r="F93"/>
  <c r="F106" s="1"/>
  <c r="D93"/>
  <c r="P92"/>
  <c r="D92"/>
  <c r="C92"/>
  <c r="P91"/>
  <c r="D91"/>
  <c r="C91"/>
  <c r="P90"/>
  <c r="D90"/>
  <c r="C90"/>
  <c r="P89"/>
  <c r="D89"/>
  <c r="C89"/>
  <c r="C93" s="1"/>
  <c r="C106" s="1"/>
  <c r="O86"/>
  <c r="N86"/>
  <c r="M86"/>
  <c r="L86"/>
  <c r="K86"/>
  <c r="J86"/>
  <c r="I86"/>
  <c r="H86"/>
  <c r="G86"/>
  <c r="F86"/>
  <c r="D84"/>
  <c r="C84"/>
  <c r="C86" s="1"/>
  <c r="O82"/>
  <c r="N82"/>
  <c r="M82"/>
  <c r="L82"/>
  <c r="K82"/>
  <c r="J82"/>
  <c r="I82"/>
  <c r="H82"/>
  <c r="G82"/>
  <c r="F82"/>
  <c r="P81"/>
  <c r="P82" s="1"/>
  <c r="D81"/>
  <c r="E81" s="1"/>
  <c r="C81"/>
  <c r="C82" s="1"/>
  <c r="O78"/>
  <c r="N78"/>
  <c r="M78"/>
  <c r="L78"/>
  <c r="J78"/>
  <c r="I78"/>
  <c r="H78"/>
  <c r="G78"/>
  <c r="F78"/>
  <c r="D77"/>
  <c r="C77"/>
  <c r="C78" s="1"/>
  <c r="O75"/>
  <c r="N75"/>
  <c r="M75"/>
  <c r="L75"/>
  <c r="K75"/>
  <c r="J75"/>
  <c r="I75"/>
  <c r="H75"/>
  <c r="G75"/>
  <c r="F75"/>
  <c r="D74"/>
  <c r="D75" s="1"/>
  <c r="C74"/>
  <c r="C75" s="1"/>
  <c r="O72"/>
  <c r="N72"/>
  <c r="N79" s="1"/>
  <c r="M72"/>
  <c r="L72"/>
  <c r="L79" s="1"/>
  <c r="K72"/>
  <c r="K79" s="1"/>
  <c r="J72"/>
  <c r="J79" s="1"/>
  <c r="I72"/>
  <c r="I79" s="1"/>
  <c r="H72"/>
  <c r="H79" s="1"/>
  <c r="G72"/>
  <c r="G79" s="1"/>
  <c r="F72"/>
  <c r="F79" s="1"/>
  <c r="D71"/>
  <c r="C71"/>
  <c r="D70"/>
  <c r="C70"/>
  <c r="P69"/>
  <c r="D69"/>
  <c r="C69"/>
  <c r="P68"/>
  <c r="D68"/>
  <c r="C68"/>
  <c r="P67"/>
  <c r="D67"/>
  <c r="C67"/>
  <c r="O64"/>
  <c r="N64"/>
  <c r="M64"/>
  <c r="L64"/>
  <c r="K64"/>
  <c r="J64"/>
  <c r="I64"/>
  <c r="H64"/>
  <c r="G64"/>
  <c r="F64"/>
  <c r="E62"/>
  <c r="P60"/>
  <c r="P64" s="1"/>
  <c r="D60"/>
  <c r="D64" s="1"/>
  <c r="C60"/>
  <c r="C64" s="1"/>
  <c r="O56"/>
  <c r="N56"/>
  <c r="M56"/>
  <c r="L56"/>
  <c r="K56"/>
  <c r="J56"/>
  <c r="I56"/>
  <c r="H56"/>
  <c r="G56"/>
  <c r="F56"/>
  <c r="D56"/>
  <c r="C56"/>
  <c r="P55"/>
  <c r="D55"/>
  <c r="C55"/>
  <c r="P54"/>
  <c r="D54"/>
  <c r="C54"/>
  <c r="P53"/>
  <c r="D53"/>
  <c r="C53"/>
  <c r="P52"/>
  <c r="D52"/>
  <c r="C52"/>
  <c r="O50"/>
  <c r="N50"/>
  <c r="M50"/>
  <c r="L50"/>
  <c r="K50"/>
  <c r="J50"/>
  <c r="I50"/>
  <c r="H50"/>
  <c r="G50"/>
  <c r="F50"/>
  <c r="D49"/>
  <c r="P49" s="1"/>
  <c r="C49"/>
  <c r="D48"/>
  <c r="P48" s="1"/>
  <c r="C48"/>
  <c r="D47"/>
  <c r="P47" s="1"/>
  <c r="C47"/>
  <c r="D46"/>
  <c r="D50" s="1"/>
  <c r="C46"/>
  <c r="O44"/>
  <c r="N44"/>
  <c r="M44"/>
  <c r="L44"/>
  <c r="K44"/>
  <c r="J44"/>
  <c r="I44"/>
  <c r="H44"/>
  <c r="G44"/>
  <c r="F44"/>
  <c r="P43"/>
  <c r="D43"/>
  <c r="C43"/>
  <c r="P42"/>
  <c r="D42"/>
  <c r="C42"/>
  <c r="O40"/>
  <c r="N40"/>
  <c r="M40"/>
  <c r="L40"/>
  <c r="K40"/>
  <c r="J40"/>
  <c r="I40"/>
  <c r="H40"/>
  <c r="G40"/>
  <c r="F40"/>
  <c r="D40"/>
  <c r="P39"/>
  <c r="D39"/>
  <c r="C39"/>
  <c r="P38"/>
  <c r="D38"/>
  <c r="C38"/>
  <c r="P37"/>
  <c r="D37"/>
  <c r="C37"/>
  <c r="P36"/>
  <c r="D36"/>
  <c r="C36"/>
  <c r="P35"/>
  <c r="D35"/>
  <c r="C35"/>
  <c r="P33"/>
  <c r="D33"/>
  <c r="C33"/>
  <c r="K31"/>
  <c r="J31"/>
  <c r="I31"/>
  <c r="H31"/>
  <c r="G30"/>
  <c r="G31" s="1"/>
  <c r="F30"/>
  <c r="D30"/>
  <c r="D29"/>
  <c r="C29"/>
  <c r="O28"/>
  <c r="N28"/>
  <c r="M28"/>
  <c r="L28"/>
  <c r="C28" s="1"/>
  <c r="D28"/>
  <c r="D27"/>
  <c r="C27"/>
  <c r="O24"/>
  <c r="N24"/>
  <c r="M24"/>
  <c r="L24"/>
  <c r="K24"/>
  <c r="J24"/>
  <c r="I24"/>
  <c r="H24"/>
  <c r="G24"/>
  <c r="F24"/>
  <c r="P23"/>
  <c r="P24" s="1"/>
  <c r="D23"/>
  <c r="C23"/>
  <c r="C24" s="1"/>
  <c r="O21"/>
  <c r="N21"/>
  <c r="M21"/>
  <c r="L21"/>
  <c r="K21"/>
  <c r="J21"/>
  <c r="I21"/>
  <c r="H21"/>
  <c r="G21"/>
  <c r="P21" s="1"/>
  <c r="F21"/>
  <c r="P20"/>
  <c r="D20"/>
  <c r="C20"/>
  <c r="C21" s="1"/>
  <c r="O18"/>
  <c r="N18"/>
  <c r="M18"/>
  <c r="L18"/>
  <c r="K18"/>
  <c r="J18"/>
  <c r="I18"/>
  <c r="H18"/>
  <c r="G18"/>
  <c r="F18"/>
  <c r="D18"/>
  <c r="C17"/>
  <c r="P16"/>
  <c r="C16"/>
  <c r="P15"/>
  <c r="C15"/>
  <c r="E15" s="1"/>
  <c r="P14"/>
  <c r="P18" s="1"/>
  <c r="C14"/>
  <c r="C18" s="1"/>
  <c r="P56" l="1"/>
  <c r="C72"/>
  <c r="C79" s="1"/>
  <c r="E69"/>
  <c r="E71"/>
  <c r="M79"/>
  <c r="O79"/>
  <c r="E77"/>
  <c r="E78" s="1"/>
  <c r="D106"/>
  <c r="P72"/>
  <c r="D44"/>
  <c r="E36"/>
  <c r="E38"/>
  <c r="P44"/>
  <c r="E43"/>
  <c r="C44"/>
  <c r="C50"/>
  <c r="P46"/>
  <c r="P50" s="1"/>
  <c r="E53"/>
  <c r="E56"/>
  <c r="D72"/>
  <c r="E68"/>
  <c r="E70"/>
  <c r="I57"/>
  <c r="K57"/>
  <c r="K130" s="1"/>
  <c r="P40"/>
  <c r="C40"/>
  <c r="E40" s="1"/>
  <c r="H57"/>
  <c r="J57"/>
  <c r="J130" s="1"/>
  <c r="E27"/>
  <c r="E125"/>
  <c r="E128"/>
  <c r="P129"/>
  <c r="E123"/>
  <c r="E122"/>
  <c r="D129"/>
  <c r="E129" s="1"/>
  <c r="E20"/>
  <c r="E33"/>
  <c r="E42"/>
  <c r="E84"/>
  <c r="E124"/>
  <c r="E126"/>
  <c r="E23"/>
  <c r="E24" s="1"/>
  <c r="E28"/>
  <c r="E29"/>
  <c r="E35"/>
  <c r="E37"/>
  <c r="E39"/>
  <c r="E44"/>
  <c r="E55"/>
  <c r="E127"/>
  <c r="G57"/>
  <c r="D31"/>
  <c r="E18"/>
  <c r="E64"/>
  <c r="D21"/>
  <c r="E21" s="1"/>
  <c r="D24"/>
  <c r="P27"/>
  <c r="P28"/>
  <c r="P29"/>
  <c r="L30"/>
  <c r="C30" s="1"/>
  <c r="E30" s="1"/>
  <c r="N30"/>
  <c r="N31" s="1"/>
  <c r="N57" s="1"/>
  <c r="N130" s="1"/>
  <c r="P30"/>
  <c r="F31"/>
  <c r="L31"/>
  <c r="L57" s="1"/>
  <c r="L130" s="1"/>
  <c r="E47"/>
  <c r="E48"/>
  <c r="E49"/>
  <c r="E60"/>
  <c r="P74"/>
  <c r="P75" s="1"/>
  <c r="P77"/>
  <c r="P78" s="1"/>
  <c r="D78"/>
  <c r="D82"/>
  <c r="E82" s="1"/>
  <c r="P84"/>
  <c r="P86" s="1"/>
  <c r="D86"/>
  <c r="E86" s="1"/>
  <c r="G109"/>
  <c r="I109"/>
  <c r="G110"/>
  <c r="I110"/>
  <c r="P115"/>
  <c r="P116" s="1"/>
  <c r="P118"/>
  <c r="P119" s="1"/>
  <c r="E14"/>
  <c r="M30"/>
  <c r="M31" s="1"/>
  <c r="M57" s="1"/>
  <c r="M130" s="1"/>
  <c r="O30"/>
  <c r="O31" s="1"/>
  <c r="O57" s="1"/>
  <c r="O130" s="1"/>
  <c r="E67"/>
  <c r="E74"/>
  <c r="E75" s="1"/>
  <c r="P93"/>
  <c r="P106" s="1"/>
  <c r="F109"/>
  <c r="H109"/>
  <c r="E115"/>
  <c r="E116" s="1"/>
  <c r="E118"/>
  <c r="E119" s="1"/>
  <c r="E121"/>
  <c r="E72" l="1"/>
  <c r="D79"/>
  <c r="E79" s="1"/>
  <c r="P79"/>
  <c r="C109"/>
  <c r="D110"/>
  <c r="P110" s="1"/>
  <c r="G111"/>
  <c r="D109"/>
  <c r="P109" s="1"/>
  <c r="F57"/>
  <c r="C31"/>
  <c r="C57" s="1"/>
  <c r="D57"/>
  <c r="E50"/>
  <c r="P31"/>
  <c r="P57" s="1"/>
  <c r="F110"/>
  <c r="I111"/>
  <c r="I112" s="1"/>
  <c r="I113" s="1"/>
  <c r="I130" s="1"/>
  <c r="H110"/>
  <c r="E130" l="1"/>
  <c r="E31"/>
  <c r="C110"/>
  <c r="H111"/>
  <c r="H112" s="1"/>
  <c r="E57"/>
  <c r="D111"/>
  <c r="P111" s="1"/>
  <c r="G112"/>
  <c r="F111"/>
  <c r="C111" s="1"/>
  <c r="H113" l="1"/>
  <c r="H130" s="1"/>
  <c r="F112"/>
  <c r="D112"/>
  <c r="G113"/>
  <c r="G130" s="1"/>
  <c r="D113" l="1"/>
  <c r="D130" s="1"/>
  <c r="P112"/>
  <c r="P113" s="1"/>
  <c r="P130" s="1"/>
  <c r="C112"/>
  <c r="C113" s="1"/>
  <c r="C130" s="1"/>
  <c r="F113"/>
  <c r="F130" s="1"/>
</calcChain>
</file>

<file path=xl/sharedStrings.xml><?xml version="1.0" encoding="utf-8"?>
<sst xmlns="http://schemas.openxmlformats.org/spreadsheetml/2006/main" count="215" uniqueCount="134">
  <si>
    <t>Информация о реализации муниципальных программ</t>
  </si>
  <si>
    <t>Наименование мероприятий</t>
  </si>
  <si>
    <t>Ответственный исполнитель, соисполнители</t>
  </si>
  <si>
    <t>Объем финансирования муниципальной программы, тыс. руб.</t>
  </si>
  <si>
    <t>Оценка соблюдения сроков выполнения основных этапов мероприятия и (или) достижения показателей реализации мероприятия &lt;*&gt;</t>
  </si>
  <si>
    <t>всего</t>
  </si>
  <si>
    <t>в том числе по источникам</t>
  </si>
  <si>
    <t>освоено</t>
  </si>
  <si>
    <t>федеральный бюджет</t>
  </si>
  <si>
    <t>областной бюджет</t>
  </si>
  <si>
    <t>районный бюджет</t>
  </si>
  <si>
    <t>бюджеты муниципальных поселений</t>
  </si>
  <si>
    <t>внебюджетные источники</t>
  </si>
  <si>
    <t>план на год</t>
  </si>
  <si>
    <t>кассовые расходы</t>
  </si>
  <si>
    <t>%</t>
  </si>
  <si>
    <t>основные этапы выполнения мероприятия и (или) показатели реализации мероприятия, ед. изм.</t>
  </si>
  <si>
    <t>план</t>
  </si>
  <si>
    <t>факт</t>
  </si>
  <si>
    <t>Отдел дорожной и транспортной инфраструктуры, предпринимательства и охраны труда</t>
  </si>
  <si>
    <t>ИТОГО</t>
  </si>
  <si>
    <t xml:space="preserve"> Муниципальная программа "Охрана окружающей среды и обеспечение экологической безопасности населения Плесецкого района на 2018-2020 годы"</t>
  </si>
  <si>
    <t xml:space="preserve">1.Утилизация ртутьсодержащих отходов </t>
  </si>
  <si>
    <t>Ликвидация отходов с несанкционированных свалок на территории Плесецкого района для дальнейшей утилизации или переработки</t>
  </si>
  <si>
    <t>Проведение районного конкурса «Лучшее благоустройство территории»</t>
  </si>
  <si>
    <t>Проведение районного конкурса «Лучшее проведение Дней защиты от экологической опасности»</t>
  </si>
  <si>
    <t xml:space="preserve"> Муниципальная программа "Устойчивое развитие сельских территорий в МО "Плесецкий муниципальный район" на 2018-2020 годы"</t>
  </si>
  <si>
    <t>Мероприятия по улучшению жилищных условий граждан, проживающих в сельск. местности и мероприятия по обеспечению жильем молодых семей и молодых специалистов, проживающих в сельской местности</t>
  </si>
  <si>
    <t>отдел ППСХ и Т</t>
  </si>
  <si>
    <t xml:space="preserve"> Муниципальная программа "Обеспечение жильем молодых семей на 2015 - 2017 годы", утв.  Постановлением администрации от 26.09.2014 г. № 1231-па</t>
  </si>
  <si>
    <t>1.1.Осуществле-ние  мероприятий по обеспечению жильем молодых семей</t>
  </si>
  <si>
    <t>Отдел по де-лам молоде-жи семейной политике, культуре, спорту и туризму</t>
  </si>
  <si>
    <t>Муниципальная программа "Развитие системы образования муниципального образования "Плесецкий район" на 2014-2018 годы", утв. Постановлением администрации от 26.11.2014 г. № 1545-па</t>
  </si>
  <si>
    <t>1. Развитие дошкольного образования детей</t>
  </si>
  <si>
    <t>1 Обеспечение государственных гарантий прав граждан на получение общедоступного и бесплатного дошкольного образования</t>
  </si>
  <si>
    <t>Управление образования, Образовательные учреждения</t>
  </si>
  <si>
    <t>2 Обеспечение беспрепятственного доступа к объектам  дошкольного образования</t>
  </si>
  <si>
    <t>3 Устранение физического износа зданий и коммуникаций</t>
  </si>
  <si>
    <t>1.15. Возмещение расходов, связанных с реализацией мер социальной поддержки по предоставлению компенсации расходов на оплату жилых помещений</t>
  </si>
  <si>
    <t>Всего</t>
  </si>
  <si>
    <t>2. Развитие общего образования детей</t>
  </si>
  <si>
    <t>1 Обеспечение государственных гарантий прав граждан на получение общедоступного и бесплатного общего образования</t>
  </si>
  <si>
    <t>2 Софинансирование спортзала "Самковская школа"</t>
  </si>
  <si>
    <t>3 Ремонт тплотрассы в МБОУ "Коневская школа"</t>
  </si>
  <si>
    <t xml:space="preserve">4 Питание детей с ОВЗ в образовательных учреждениях </t>
  </si>
  <si>
    <t>5 Оборудование для аудитории для проведения ЕГЭ ГИА МБОУ "Плесецкая школа"</t>
  </si>
  <si>
    <t>6 Возмещение расходов, связанных с реализацией мер социальной поддержки по предоставлению компенсации расходов на оплату жилых помещений</t>
  </si>
  <si>
    <t>3. Развитие дополнительного образования детей</t>
  </si>
  <si>
    <t>1 Обеспечение государственных гарантий прав граждан на получение общедоступного и бесплатного дополнительного образования</t>
  </si>
  <si>
    <t>3 Возмещение расходов, связанных с реализацией мер социальной поддержки</t>
  </si>
  <si>
    <t>4. Совершенствование системы предоставления услуг в сфере образования</t>
  </si>
  <si>
    <t>1 Предоставление мер социальной поддержки студентам, обучающимся по программам высшего профессионального образования по очной форме обучения на основании заключенных с управлением образования договоров о целевом обучении</t>
  </si>
  <si>
    <t>2 Мероприятия по работе с одаренными детьми</t>
  </si>
  <si>
    <t>3 Патриотическое воспитание детей и подростков школьного возраста</t>
  </si>
  <si>
    <t>4 Обеспечение деятельности управления, как ответственного исполнителя программы</t>
  </si>
  <si>
    <t>5. Развитие системы отдыха и оздоровления детей</t>
  </si>
  <si>
    <t>1 Субсидии автономным учреждениям на финансовое обеспечение муниципального задания</t>
  </si>
  <si>
    <t>2 Организация отдыха и оздоровления детей в каникулярный период</t>
  </si>
  <si>
    <t>Мин-во труда, занятости и соц.развития</t>
  </si>
  <si>
    <t>3 Проведение аккарицидной обработки</t>
  </si>
  <si>
    <t>4 Субсидии автономным учреждениям на иные цели (организация доставки детей в лагерь)</t>
  </si>
  <si>
    <t xml:space="preserve"> Муниципальная ведомственная целевая программа "Развитие физической культуры и спорта на территории Плесецкого района на 2018 - 2020 годы"</t>
  </si>
  <si>
    <t>Подпрограмма № 1 «Развитие физической культуры и спорта на территории Плесецкого района на 2018 – 2020 годы»</t>
  </si>
  <si>
    <t>1.Проведение районных спор-тивных соревнова-ний, участие в официальных об-ластных спортив-ных соревновани-ях, комплексных областных спарта-киадах, комплекс-ных областных физкультурно-спортивных меро-приятиях</t>
  </si>
  <si>
    <t xml:space="preserve">Отдел по де-лам молоде-жи семейной политике, культуре, спорту и туризму, МБОУ ДОД "ДЮСШ", МБОУ ДОД "ДДТ" п. Североонежск, МБОУ ДОД "РЦДО" </t>
  </si>
  <si>
    <t>Подпрограмма № 2 «Молодёжь Плесецкого района на 2018-2020 годы»</t>
  </si>
  <si>
    <t>1. Проведение районных спор-тивных соревнова-ний, участие в официальных об-ластных спортив-ных соревновани-ях, комплексных областных спарта-киадах, комплекс-ных областных физкультурно-спортивных меро-приятиях</t>
  </si>
  <si>
    <t>2. Торжественное чествование спортсменов Плесецкого района по итогам года</t>
  </si>
  <si>
    <t xml:space="preserve"> Муниципальная программа "Развитие сферы культуры на территории МО "Плесецкий муниципальный район" на 2018-2020 годы"</t>
  </si>
  <si>
    <t>1. Совершенствование системы библиотечного обслуживания, повышение качества и доступности библиотечных услуг для населения</t>
  </si>
  <si>
    <t>Обеспечение деятельности учреждения</t>
  </si>
  <si>
    <t>Обновление и комплектование библиотечного фонда, обеспечение его сохранности</t>
  </si>
  <si>
    <t>Укрепление материально-технической базы</t>
  </si>
  <si>
    <t>Подключение библиотек к ИКС "Интернет"</t>
  </si>
  <si>
    <t>Поддержка отрасли культуры - лучшее учреждение культуры</t>
  </si>
  <si>
    <t>2. Организация досуга на территории Плесецкого района</t>
  </si>
  <si>
    <t>Организация досуга на территории Плесецкого района"</t>
  </si>
  <si>
    <t xml:space="preserve">Всего </t>
  </si>
  <si>
    <t>3. "Развитие туризма на территории Плесецкого района</t>
  </si>
  <si>
    <t xml:space="preserve">Приобретение  сувенирной продукции </t>
  </si>
  <si>
    <t>1. Организация конкурса проектов территориального общественного самоуправления</t>
  </si>
  <si>
    <t>Финансово-экономичес-кое управле-ние, админис-трация МО "Плесецкий район", адми-нистрации поселений</t>
  </si>
  <si>
    <t>Муниципальная программа "Развитие общественного пассажирского транспорта в МО "Плесецкий муниципальный район" на 2016-2020 годы"</t>
  </si>
  <si>
    <t>4. Субсидии на компенсацию вы-падающих дохо-дов из-за разницы между установле-ным тарифом и экономически обоснованным тарифом транспо-ртным предпри-ятием</t>
  </si>
  <si>
    <t>Отдел про-мышленности,предпринима-тельства,сельского хозяй-ства и транспорта</t>
  </si>
  <si>
    <t>5. Субсидирование процентных ставок по привлеченным кредитам в российских кредитных  организациях по договорам лизинга</t>
  </si>
  <si>
    <t>Муниципальная программа "Предупреждение и ликвидация последствий чрезвычайных ситуаций природного и техногенного характера, проявлений экстремизма и терроризма, реализация мер пожарной безопасности, безопасности на водных объектах и развитие гражданской обороны в МО "Плесецкий муниципальный район" на 2018-2020 годы"</t>
  </si>
  <si>
    <t>1. Обеспечение безопасности и охраны жизни людей на водных объектах МО "Плесецкий муниципальный район"</t>
  </si>
  <si>
    <t>1.1. Оборудование и содержание мест массового отдыха населения на водных объектах МО "Плесецкий муниципальный район"</t>
  </si>
  <si>
    <t>Администра-ция МО "Пле-сецкий рай- он", отдел ГО, ЧС</t>
  </si>
  <si>
    <t>1.2. Пропаганда безопасного поведения населения на водных объектах через СМИ</t>
  </si>
  <si>
    <t>1.3. Закупка моторных лодок для муниципальных образований, имеющих водные переправы и попадающие в зону затопления в количестве 3-ед.</t>
  </si>
  <si>
    <t>1.4. Закупка спасательных жилетов для муниципальных образований, имеющих водные переправы и попадающие в зону затопления в количестве 10 ед.</t>
  </si>
  <si>
    <t>2. Противопожарная безопасность  и защита населения от чрезвычайных ситуаций на территории МО "Плесецкий муниципальный район"</t>
  </si>
  <si>
    <t xml:space="preserve">4.1. Материальное и техническое обеспечение </t>
  </si>
  <si>
    <t>4.2. Создание необходимых условий для ликвидации пожаров , ЧС и ЧП</t>
  </si>
  <si>
    <t>4.3. Обеспечение противопожарной защиты населенных пунктов и муниципальных объектов муниципальных образований</t>
  </si>
  <si>
    <t>3. Противодействие экстремизму и профилактика терроризма на территории муниципального образования "Плесецкий муниципальный район"</t>
  </si>
  <si>
    <t>Изготовление памяток и листовок по тематике противодействие экстремизму и терраризму</t>
  </si>
  <si>
    <t>4. Развитие гражданской обороны в муниципальном образовании «Плесецкий муниципальный район» на 2018-2020 годы»</t>
  </si>
  <si>
    <t>закупка средств индивидуальной защиты (медикаменты и медицинское имущество) на 50 человек</t>
  </si>
  <si>
    <t>Муниципальная программа "Профилактика правонарушений, коррупции и незаконного потребления наркотических средств и психотропных веществ, реабилитация и ресоциализация потребителей наркотических веществи психотропных веществ  на территории Плесецкого района на 2018-2020 годы"</t>
  </si>
  <si>
    <t>Поощрение граждан, принимавших активное участие в охране общественного порядка</t>
  </si>
  <si>
    <t>отдел правового и кадрового обеспечения</t>
  </si>
  <si>
    <t>Разработка и распространение информационных памяток, листовок, направленных на предупреждение преступлений и иных правонарушений</t>
  </si>
  <si>
    <t>Установка телефона "доверия"</t>
  </si>
  <si>
    <t>отдел территориальной безопасности</t>
  </si>
  <si>
    <t>Обеспечение участия муниципальных служащих на курсах по теме «Противодействие коррупции в органах государственного и муниципального управления»</t>
  </si>
  <si>
    <t>Заместитель главы администрации</t>
  </si>
  <si>
    <t>Разработка и распространение информационных листовок, памяток, направленных на профилактику незаконного потребления наркотических средств и психотропных веществ</t>
  </si>
  <si>
    <t>Муниципальная программа "Профилактика безнадзорности и правонарушений несовершеннолетних и защита их прав"</t>
  </si>
  <si>
    <t>1. Проведение семенара  по проблемам безнадзорности и правонарушений несовершеннолетних</t>
  </si>
  <si>
    <t>ТКДН и ЗП</t>
  </si>
  <si>
    <t>Муниципальная программа "Развитие архивного дела в  муниципальном образовании  "Плесецкий муниципальный район" на 2018 - 2020 годы"</t>
  </si>
  <si>
    <t>1. Проведение  ремонта архивохранилищ</t>
  </si>
  <si>
    <t>Администрация МО "Плесецкий район"</t>
  </si>
  <si>
    <t>Муниципальная программа  "Формирование комфортной городской среды плесецкого района на 2018 год"</t>
  </si>
  <si>
    <t>Благоустройство дворовых территорий многоквартирных домов, благоустройство территорий общего пользования (МО "Плесецкое")</t>
  </si>
  <si>
    <t>Благоустройство дворовых территорий многоквартирных домов, благоустройство территорий общего пользования (МО "Обозерское")</t>
  </si>
  <si>
    <t>Благоустройство дворовых территорий многоквартирных домов, благоустройство территорий общего пользования (МО "Савинское")</t>
  </si>
  <si>
    <t>Благоустройство дворовых территорий многоквартирных домов, благоустройство территорий общего пользования (МО "Североонежское")</t>
  </si>
  <si>
    <t>Благоустройство дворовых территорий многоквартирных домов, благоустройство территорий общего пользования (МО "Самодедское")</t>
  </si>
  <si>
    <t>Благоустройство дворовых территорий многоквартирных домов, благоустройство территорий общего пользования (МО "Оксовское")</t>
  </si>
  <si>
    <t>Благоустройство дворовых территорий многоквартирных домов, благоустройство территорий общего пользования (МО "Емцовское")</t>
  </si>
  <si>
    <t>Благоустройство дворовых территорий многоквартирных домов, благоустройство территорий общего пользования (МО "Коневское")</t>
  </si>
  <si>
    <t>ВСЕГО</t>
  </si>
  <si>
    <t>Строительство блочно-модульной котельной на твердом топливе МБОУ "Емцовская СОШ"</t>
  </si>
  <si>
    <t>Отдел по де-лам молоде-жи семейной политике, культуре, спорту и туризму, МБОУ ДОД "ДЮСШ", МБОУ ДОД "ДДТ" п. Североонежск, МБОУ ДОД "РЦДО" , Управление образования</t>
  </si>
  <si>
    <t>к решению Собрания депутатов</t>
  </si>
  <si>
    <t>МО "Плесецкий муниципальный район"</t>
  </si>
  <si>
    <t>муниципального образования "Плесецкий муниципальный район" за 2018 год</t>
  </si>
  <si>
    <t>Муниципальная программа "Развитие территориального общественного самоуправления в Плесецком районе",  утвержд. Постановлением администрации от 10.10.2018 года № 957-па</t>
  </si>
  <si>
    <t>Таблица приложения №18</t>
  </si>
  <si>
    <t>от 13 июня 2019 года № 89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</si>
</sst>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251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0" borderId="0" xfId="0" applyFill="1" applyBorder="1"/>
    <xf numFmtId="0" fontId="0" fillId="0" borderId="0" xfId="0" applyFill="1"/>
    <xf numFmtId="0" fontId="2" fillId="0" borderId="13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2" fontId="5" fillId="0" borderId="18" xfId="0" applyNumberFormat="1" applyFont="1" applyFill="1" applyBorder="1" applyAlignment="1">
      <alignment horizontal="center" vertical="top" wrapText="1"/>
    </xf>
    <xf numFmtId="2" fontId="5" fillId="0" borderId="17" xfId="0" applyNumberFormat="1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2" fontId="6" fillId="0" borderId="24" xfId="0" applyNumberFormat="1" applyFont="1" applyFill="1" applyBorder="1" applyAlignment="1">
      <alignment horizontal="center" vertical="top" wrapText="1"/>
    </xf>
    <xf numFmtId="164" fontId="6" fillId="0" borderId="24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7" fillId="0" borderId="0" xfId="0" applyFont="1" applyFill="1"/>
    <xf numFmtId="0" fontId="8" fillId="0" borderId="17" xfId="0" applyFont="1" applyFill="1" applyBorder="1" applyAlignment="1">
      <alignment wrapText="1"/>
    </xf>
    <xf numFmtId="0" fontId="9" fillId="0" borderId="17" xfId="0" applyFont="1" applyFill="1" applyBorder="1" applyAlignment="1">
      <alignment wrapText="1"/>
    </xf>
    <xf numFmtId="0" fontId="8" fillId="0" borderId="26" xfId="0" applyFont="1" applyFill="1" applyBorder="1" applyAlignment="1">
      <alignment wrapText="1"/>
    </xf>
    <xf numFmtId="0" fontId="5" fillId="0" borderId="26" xfId="0" applyFont="1" applyFill="1" applyBorder="1" applyAlignment="1">
      <alignment horizontal="left" vertical="top" wrapText="1"/>
    </xf>
    <xf numFmtId="2" fontId="5" fillId="0" borderId="26" xfId="0" applyNumberFormat="1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2" fontId="10" fillId="0" borderId="24" xfId="0" applyNumberFormat="1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 wrapText="1"/>
    </xf>
    <xf numFmtId="0" fontId="11" fillId="0" borderId="0" xfId="0" applyFont="1" applyFill="1" applyBorder="1"/>
    <xf numFmtId="0" fontId="11" fillId="0" borderId="0" xfId="0" applyFont="1" applyFill="1"/>
    <xf numFmtId="0" fontId="5" fillId="0" borderId="27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2" fontId="12" fillId="0" borderId="24" xfId="0" applyNumberFormat="1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top" wrapText="1"/>
    </xf>
    <xf numFmtId="0" fontId="12" fillId="0" borderId="25" xfId="0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horizontal="center" vertical="top" wrapText="1"/>
    </xf>
    <xf numFmtId="0" fontId="12" fillId="0" borderId="28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164" fontId="12" fillId="0" borderId="17" xfId="0" applyNumberFormat="1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1" fontId="12" fillId="0" borderId="17" xfId="0" applyNumberFormat="1" applyFont="1" applyFill="1" applyBorder="1" applyAlignment="1">
      <alignment horizontal="center" vertical="top" wrapText="1"/>
    </xf>
    <xf numFmtId="0" fontId="12" fillId="0" borderId="19" xfId="0" applyFont="1" applyFill="1" applyBorder="1" applyAlignment="1">
      <alignment horizontal="center" vertical="top" wrapText="1"/>
    </xf>
    <xf numFmtId="164" fontId="12" fillId="0" borderId="26" xfId="0" applyNumberFormat="1" applyFont="1" applyFill="1" applyBorder="1" applyAlignment="1">
      <alignment horizontal="center" vertical="top" wrapText="1"/>
    </xf>
    <xf numFmtId="0" fontId="12" fillId="0" borderId="26" xfId="0" applyFont="1" applyFill="1" applyBorder="1" applyAlignment="1">
      <alignment horizontal="center" vertical="top" wrapText="1"/>
    </xf>
    <xf numFmtId="1" fontId="12" fillId="0" borderId="26" xfId="0" applyNumberFormat="1" applyFont="1" applyFill="1" applyBorder="1" applyAlignment="1">
      <alignment horizontal="center" vertical="top" wrapText="1"/>
    </xf>
    <xf numFmtId="0" fontId="12" fillId="0" borderId="34" xfId="0" applyFont="1" applyFill="1" applyBorder="1" applyAlignment="1">
      <alignment horizontal="center" vertical="top" wrapText="1"/>
    </xf>
    <xf numFmtId="0" fontId="18" fillId="0" borderId="24" xfId="0" applyFont="1" applyFill="1" applyBorder="1" applyAlignment="1">
      <alignment horizontal="center" vertical="top" wrapText="1"/>
    </xf>
    <xf numFmtId="0" fontId="21" fillId="0" borderId="23" xfId="0" applyFont="1" applyFill="1" applyBorder="1"/>
    <xf numFmtId="0" fontId="21" fillId="0" borderId="24" xfId="0" applyFont="1" applyFill="1" applyBorder="1"/>
    <xf numFmtId="2" fontId="21" fillId="0" borderId="24" xfId="0" applyNumberFormat="1" applyFont="1" applyFill="1" applyBorder="1"/>
    <xf numFmtId="2" fontId="21" fillId="0" borderId="25" xfId="0" applyNumberFormat="1" applyFont="1" applyFill="1" applyBorder="1"/>
    <xf numFmtId="0" fontId="9" fillId="0" borderId="23" xfId="0" applyFont="1" applyFill="1" applyBorder="1" applyAlignment="1">
      <alignment wrapText="1"/>
    </xf>
    <xf numFmtId="0" fontId="9" fillId="0" borderId="24" xfId="0" applyFont="1" applyFill="1" applyBorder="1"/>
    <xf numFmtId="2" fontId="9" fillId="0" borderId="24" xfId="0" applyNumberFormat="1" applyFont="1" applyFill="1" applyBorder="1"/>
    <xf numFmtId="2" fontId="9" fillId="0" borderId="25" xfId="0" applyNumberFormat="1" applyFont="1" applyFill="1" applyBorder="1"/>
    <xf numFmtId="0" fontId="15" fillId="0" borderId="0" xfId="0" applyFont="1" applyFill="1" applyBorder="1"/>
    <xf numFmtId="0" fontId="15" fillId="0" borderId="0" xfId="0" applyFont="1" applyFill="1"/>
    <xf numFmtId="0" fontId="9" fillId="0" borderId="33" xfId="0" applyFont="1" applyFill="1" applyBorder="1" applyAlignment="1">
      <alignment wrapText="1"/>
    </xf>
    <xf numFmtId="0" fontId="9" fillId="0" borderId="26" xfId="0" applyFont="1" applyFill="1" applyBorder="1" applyAlignment="1">
      <alignment wrapText="1"/>
    </xf>
    <xf numFmtId="2" fontId="22" fillId="0" borderId="26" xfId="0" applyNumberFormat="1" applyFont="1" applyFill="1" applyBorder="1"/>
    <xf numFmtId="2" fontId="21" fillId="0" borderId="26" xfId="0" applyNumberFormat="1" applyFont="1" applyFill="1" applyBorder="1"/>
    <xf numFmtId="2" fontId="21" fillId="0" borderId="34" xfId="0" applyNumberFormat="1" applyFont="1" applyFill="1" applyBorder="1"/>
    <xf numFmtId="2" fontId="21" fillId="0" borderId="45" xfId="0" applyNumberFormat="1" applyFont="1" applyFill="1" applyBorder="1"/>
    <xf numFmtId="2" fontId="25" fillId="0" borderId="17" xfId="0" applyNumberFormat="1" applyFont="1" applyFill="1" applyBorder="1"/>
    <xf numFmtId="2" fontId="25" fillId="0" borderId="32" xfId="0" applyNumberFormat="1" applyFont="1" applyFill="1" applyBorder="1"/>
    <xf numFmtId="0" fontId="13" fillId="0" borderId="30" xfId="0" applyFont="1" applyFill="1" applyBorder="1" applyAlignment="1">
      <alignment wrapText="1"/>
    </xf>
    <xf numFmtId="0" fontId="13" fillId="0" borderId="32" xfId="0" applyFont="1" applyFill="1" applyBorder="1" applyAlignment="1">
      <alignment wrapText="1"/>
    </xf>
    <xf numFmtId="2" fontId="26" fillId="0" borderId="32" xfId="0" applyNumberFormat="1" applyFont="1" applyFill="1" applyBorder="1"/>
    <xf numFmtId="2" fontId="26" fillId="0" borderId="46" xfId="0" applyNumberFormat="1" applyFont="1" applyFill="1" applyBorder="1"/>
    <xf numFmtId="0" fontId="13" fillId="0" borderId="17" xfId="0" applyFont="1" applyFill="1" applyBorder="1" applyAlignment="1">
      <alignment wrapText="1"/>
    </xf>
    <xf numFmtId="2" fontId="27" fillId="0" borderId="17" xfId="0" applyNumberFormat="1" applyFont="1" applyFill="1" applyBorder="1"/>
    <xf numFmtId="0" fontId="13" fillId="0" borderId="26" xfId="0" applyFont="1" applyFill="1" applyBorder="1" applyAlignment="1">
      <alignment wrapText="1"/>
    </xf>
    <xf numFmtId="2" fontId="27" fillId="0" borderId="32" xfId="0" applyNumberFormat="1" applyFont="1" applyFill="1" applyBorder="1"/>
    <xf numFmtId="0" fontId="9" fillId="0" borderId="17" xfId="0" applyFont="1" applyFill="1" applyBorder="1" applyAlignment="1">
      <alignment horizontal="left" vertical="top" wrapText="1"/>
    </xf>
    <xf numFmtId="2" fontId="9" fillId="0" borderId="17" xfId="0" applyNumberFormat="1" applyFont="1" applyFill="1" applyBorder="1" applyAlignment="1">
      <alignment horizontal="center" vertical="center"/>
    </xf>
    <xf numFmtId="2" fontId="15" fillId="0" borderId="17" xfId="0" applyNumberFormat="1" applyFont="1" applyFill="1" applyBorder="1" applyAlignment="1">
      <alignment horizontal="center" vertical="center"/>
    </xf>
    <xf numFmtId="0" fontId="9" fillId="0" borderId="17" xfId="0" applyFont="1" applyFill="1" applyBorder="1"/>
    <xf numFmtId="0" fontId="9" fillId="0" borderId="17" xfId="0" applyFont="1" applyFill="1" applyBorder="1" applyAlignment="1">
      <alignment horizontal="justify"/>
    </xf>
    <xf numFmtId="0" fontId="9" fillId="0" borderId="26" xfId="0" applyFont="1" applyFill="1" applyBorder="1" applyAlignment="1">
      <alignment horizontal="justify"/>
    </xf>
    <xf numFmtId="2" fontId="9" fillId="0" borderId="26" xfId="0" applyNumberFormat="1" applyFont="1" applyFill="1" applyBorder="1" applyAlignment="1">
      <alignment horizontal="center" vertical="center"/>
    </xf>
    <xf numFmtId="0" fontId="9" fillId="0" borderId="26" xfId="0" applyFont="1" applyFill="1" applyBorder="1"/>
    <xf numFmtId="0" fontId="13" fillId="0" borderId="30" xfId="0" applyFont="1" applyFill="1" applyBorder="1" applyAlignment="1">
      <alignment horizontal="center" vertical="top" wrapText="1"/>
    </xf>
    <xf numFmtId="164" fontId="5" fillId="0" borderId="17" xfId="0" applyNumberFormat="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left" vertical="top" wrapText="1"/>
    </xf>
    <xf numFmtId="0" fontId="13" fillId="0" borderId="17" xfId="0" applyFont="1" applyFill="1" applyBorder="1" applyAlignment="1">
      <alignment horizontal="center" vertical="top" wrapText="1"/>
    </xf>
    <xf numFmtId="164" fontId="13" fillId="0" borderId="17" xfId="0" applyNumberFormat="1" applyFont="1" applyFill="1" applyBorder="1" applyAlignment="1">
      <alignment horizontal="center" vertical="top" wrapText="1"/>
    </xf>
    <xf numFmtId="4" fontId="13" fillId="0" borderId="30" xfId="0" applyNumberFormat="1" applyFont="1" applyFill="1" applyBorder="1" applyAlignment="1">
      <alignment horizontal="center" vertical="top" wrapText="1"/>
    </xf>
    <xf numFmtId="4" fontId="13" fillId="0" borderId="17" xfId="0" applyNumberFormat="1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top" wrapText="1"/>
    </xf>
    <xf numFmtId="0" fontId="14" fillId="0" borderId="16" xfId="0" applyFont="1" applyFill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top" wrapText="1"/>
    </xf>
    <xf numFmtId="0" fontId="0" fillId="0" borderId="17" xfId="0" applyFill="1" applyBorder="1"/>
    <xf numFmtId="0" fontId="13" fillId="0" borderId="16" xfId="0" applyFont="1" applyFill="1" applyBorder="1" applyAlignment="1">
      <alignment horizontal="left" vertical="center" wrapText="1"/>
    </xf>
    <xf numFmtId="4" fontId="13" fillId="0" borderId="17" xfId="0" applyNumberFormat="1" applyFont="1" applyFill="1" applyBorder="1" applyAlignment="1">
      <alignment horizontal="center" vertical="center"/>
    </xf>
    <xf numFmtId="164" fontId="13" fillId="0" borderId="17" xfId="0" applyNumberFormat="1" applyFont="1" applyFill="1" applyBorder="1" applyAlignment="1">
      <alignment horizontal="center" vertical="center"/>
    </xf>
    <xf numFmtId="4" fontId="13" fillId="0" borderId="17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top" wrapText="1"/>
    </xf>
    <xf numFmtId="2" fontId="13" fillId="0" borderId="17" xfId="0" applyNumberFormat="1" applyFont="1" applyFill="1" applyBorder="1" applyAlignment="1">
      <alignment horizontal="center" vertical="center" wrapText="1"/>
    </xf>
    <xf numFmtId="0" fontId="15" fillId="0" borderId="17" xfId="0" applyFont="1" applyFill="1" applyBorder="1"/>
    <xf numFmtId="0" fontId="15" fillId="0" borderId="19" xfId="0" applyFont="1" applyFill="1" applyBorder="1"/>
    <xf numFmtId="0" fontId="5" fillId="0" borderId="17" xfId="0" applyFont="1" applyFill="1" applyBorder="1" applyAlignment="1">
      <alignment horizontal="center" vertical="center" wrapText="1"/>
    </xf>
    <xf numFmtId="164" fontId="13" fillId="0" borderId="17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3" fillId="0" borderId="17" xfId="0" applyFont="1" applyFill="1" applyBorder="1" applyAlignment="1">
      <alignment horizontal="left" vertical="top" wrapText="1"/>
    </xf>
    <xf numFmtId="2" fontId="13" fillId="0" borderId="16" xfId="0" applyNumberFormat="1" applyFont="1" applyFill="1" applyBorder="1" applyAlignment="1">
      <alignment horizontal="left" vertical="top" wrapText="1"/>
    </xf>
    <xf numFmtId="2" fontId="13" fillId="0" borderId="17" xfId="0" applyNumberFormat="1" applyFont="1" applyFill="1" applyBorder="1" applyAlignment="1">
      <alignment horizontal="left" vertical="top" wrapText="1"/>
    </xf>
    <xf numFmtId="2" fontId="13" fillId="0" borderId="17" xfId="0" applyNumberFormat="1" applyFont="1" applyFill="1" applyBorder="1" applyAlignment="1">
      <alignment horizontal="center" vertical="top" wrapText="1"/>
    </xf>
    <xf numFmtId="2" fontId="13" fillId="0" borderId="19" xfId="0" applyNumberFormat="1" applyFont="1" applyFill="1" applyBorder="1" applyAlignment="1">
      <alignment horizontal="center" vertical="top" wrapText="1"/>
    </xf>
    <xf numFmtId="2" fontId="13" fillId="0" borderId="16" xfId="0" applyNumberFormat="1" applyFont="1" applyFill="1" applyBorder="1" applyAlignment="1">
      <alignment horizontal="left" vertical="center" wrapText="1"/>
    </xf>
    <xf numFmtId="2" fontId="16" fillId="0" borderId="17" xfId="0" applyNumberFormat="1" applyFont="1" applyFill="1" applyBorder="1" applyAlignment="1">
      <alignment horizontal="center" vertical="center" wrapText="1"/>
    </xf>
    <xf numFmtId="2" fontId="16" fillId="0" borderId="19" xfId="0" applyNumberFormat="1" applyFont="1" applyFill="1" applyBorder="1" applyAlignment="1">
      <alignment horizontal="center" vertical="center" wrapText="1"/>
    </xf>
    <xf numFmtId="2" fontId="13" fillId="0" borderId="16" xfId="2" applyNumberFormat="1" applyFont="1" applyFill="1" applyBorder="1" applyAlignment="1">
      <alignment horizontal="center" vertical="center" wrapText="1"/>
    </xf>
    <xf numFmtId="2" fontId="13" fillId="0" borderId="19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left" vertical="center" wrapText="1"/>
    </xf>
    <xf numFmtId="4" fontId="13" fillId="0" borderId="17" xfId="0" applyNumberFormat="1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0" fontId="6" fillId="0" borderId="35" xfId="0" applyFont="1" applyFill="1" applyBorder="1" applyAlignment="1">
      <alignment horizontal="left" vertical="top" wrapText="1"/>
    </xf>
    <xf numFmtId="0" fontId="6" fillId="0" borderId="36" xfId="0" applyFont="1" applyFill="1" applyBorder="1" applyAlignment="1">
      <alignment horizontal="left" vertical="top" wrapText="1"/>
    </xf>
    <xf numFmtId="2" fontId="6" fillId="0" borderId="36" xfId="0" applyNumberFormat="1" applyFont="1" applyFill="1" applyBorder="1" applyAlignment="1">
      <alignment horizontal="center" vertical="top" wrapText="1"/>
    </xf>
    <xf numFmtId="2" fontId="18" fillId="0" borderId="36" xfId="0" applyNumberFormat="1" applyFont="1" applyFill="1" applyBorder="1" applyAlignment="1">
      <alignment horizontal="center" vertical="top" wrapText="1"/>
    </xf>
    <xf numFmtId="2" fontId="18" fillId="0" borderId="37" xfId="0" applyNumberFormat="1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19" fillId="0" borderId="17" xfId="0" applyNumberFormat="1" applyFont="1" applyFill="1" applyBorder="1" applyAlignment="1">
      <alignment horizontal="center" vertical="top" wrapText="1"/>
    </xf>
    <xf numFmtId="2" fontId="19" fillId="0" borderId="19" xfId="0" applyNumberFormat="1" applyFont="1" applyFill="1" applyBorder="1" applyAlignment="1">
      <alignment horizontal="center" vertical="top" wrapText="1"/>
    </xf>
    <xf numFmtId="2" fontId="13" fillId="0" borderId="33" xfId="0" applyNumberFormat="1" applyFont="1" applyFill="1" applyBorder="1" applyAlignment="1">
      <alignment horizontal="left" vertical="top" wrapText="1"/>
    </xf>
    <xf numFmtId="2" fontId="13" fillId="0" borderId="26" xfId="0" applyNumberFormat="1" applyFont="1" applyFill="1" applyBorder="1" applyAlignment="1">
      <alignment horizontal="left" vertical="top" wrapText="1"/>
    </xf>
    <xf numFmtId="2" fontId="19" fillId="0" borderId="26" xfId="0" applyNumberFormat="1" applyFont="1" applyFill="1" applyBorder="1" applyAlignment="1">
      <alignment horizontal="center" vertical="top" wrapText="1"/>
    </xf>
    <xf numFmtId="2" fontId="19" fillId="0" borderId="38" xfId="0" applyNumberFormat="1" applyFont="1" applyFill="1" applyBorder="1" applyAlignment="1">
      <alignment horizontal="center" vertical="top" wrapText="1"/>
    </xf>
    <xf numFmtId="2" fontId="5" fillId="0" borderId="16" xfId="0" applyNumberFormat="1" applyFont="1" applyFill="1" applyBorder="1" applyAlignment="1">
      <alignment horizontal="left" vertical="top" wrapText="1"/>
    </xf>
    <xf numFmtId="2" fontId="5" fillId="0" borderId="17" xfId="0" applyNumberFormat="1" applyFont="1" applyFill="1" applyBorder="1" applyAlignment="1">
      <alignment horizontal="left" vertical="top" wrapText="1"/>
    </xf>
    <xf numFmtId="2" fontId="12" fillId="0" borderId="17" xfId="0" applyNumberFormat="1" applyFont="1" applyFill="1" applyBorder="1" applyAlignment="1">
      <alignment horizontal="center" vertical="top" wrapText="1"/>
    </xf>
    <xf numFmtId="2" fontId="12" fillId="0" borderId="19" xfId="0" applyNumberFormat="1" applyFont="1" applyFill="1" applyBorder="1" applyAlignment="1">
      <alignment horizontal="center" vertical="top" wrapText="1"/>
    </xf>
    <xf numFmtId="2" fontId="4" fillId="0" borderId="16" xfId="0" applyNumberFormat="1" applyFont="1" applyFill="1" applyBorder="1" applyAlignment="1">
      <alignment horizontal="left" vertical="top" wrapText="1"/>
    </xf>
    <xf numFmtId="2" fontId="4" fillId="0" borderId="17" xfId="0" applyNumberFormat="1" applyFont="1" applyFill="1" applyBorder="1" applyAlignment="1">
      <alignment horizontal="left" vertical="top" wrapText="1"/>
    </xf>
    <xf numFmtId="2" fontId="4" fillId="0" borderId="17" xfId="0" applyNumberFormat="1" applyFont="1" applyFill="1" applyBorder="1" applyAlignment="1">
      <alignment horizontal="center" vertical="top" wrapText="1"/>
    </xf>
    <xf numFmtId="2" fontId="4" fillId="0" borderId="19" xfId="0" applyNumberFormat="1" applyFont="1" applyFill="1" applyBorder="1" applyAlignment="1">
      <alignment horizontal="center" vertical="top" wrapText="1"/>
    </xf>
    <xf numFmtId="2" fontId="5" fillId="0" borderId="19" xfId="0" applyNumberFormat="1" applyFont="1" applyFill="1" applyBorder="1" applyAlignment="1">
      <alignment horizontal="center" vertical="top" wrapText="1"/>
    </xf>
    <xf numFmtId="2" fontId="5" fillId="0" borderId="33" xfId="0" applyNumberFormat="1" applyFont="1" applyFill="1" applyBorder="1" applyAlignment="1">
      <alignment horizontal="left" vertical="top" wrapText="1"/>
    </xf>
    <xf numFmtId="2" fontId="5" fillId="0" borderId="26" xfId="0" applyNumberFormat="1" applyFont="1" applyFill="1" applyBorder="1" applyAlignment="1">
      <alignment horizontal="left" vertical="top" wrapText="1"/>
    </xf>
    <xf numFmtId="2" fontId="5" fillId="0" borderId="34" xfId="0" applyNumberFormat="1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wrapText="1"/>
    </xf>
    <xf numFmtId="2" fontId="6" fillId="0" borderId="23" xfId="0" applyNumberFormat="1" applyFont="1" applyFill="1" applyBorder="1" applyAlignment="1">
      <alignment horizontal="left" vertical="top" wrapText="1"/>
    </xf>
    <xf numFmtId="2" fontId="6" fillId="0" borderId="24" xfId="0" applyNumberFormat="1" applyFont="1" applyFill="1" applyBorder="1" applyAlignment="1">
      <alignment horizontal="left" vertical="top" wrapText="1"/>
    </xf>
    <xf numFmtId="2" fontId="6" fillId="0" borderId="25" xfId="0" applyNumberFormat="1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left" vertical="top" wrapText="1"/>
    </xf>
    <xf numFmtId="2" fontId="5" fillId="0" borderId="30" xfId="0" applyNumberFormat="1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28" fillId="0" borderId="42" xfId="0" applyFont="1" applyFill="1" applyBorder="1"/>
    <xf numFmtId="0" fontId="28" fillId="0" borderId="43" xfId="0" applyFont="1" applyFill="1" applyBorder="1"/>
    <xf numFmtId="2" fontId="28" fillId="0" borderId="43" xfId="0" applyNumberFormat="1" applyFont="1" applyFill="1" applyBorder="1"/>
    <xf numFmtId="2" fontId="28" fillId="0" borderId="44" xfId="0" applyNumberFormat="1" applyFont="1" applyFill="1" applyBorder="1"/>
    <xf numFmtId="0" fontId="0" fillId="0" borderId="0" xfId="0" applyFill="1" applyAlignment="1"/>
    <xf numFmtId="0" fontId="1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3" fillId="0" borderId="5" xfId="1" applyFill="1" applyBorder="1" applyAlignment="1" applyProtection="1">
      <alignment horizontal="center" vertical="top" wrapText="1"/>
    </xf>
    <xf numFmtId="0" fontId="3" fillId="0" borderId="6" xfId="1" applyFill="1" applyBorder="1" applyAlignment="1" applyProtection="1">
      <alignment horizontal="center" vertical="top" wrapText="1"/>
    </xf>
    <xf numFmtId="0" fontId="3" fillId="0" borderId="7" xfId="1" applyFill="1" applyBorder="1" applyAlignment="1" applyProtection="1">
      <alignment horizontal="center" vertical="top" wrapText="1"/>
    </xf>
    <xf numFmtId="0" fontId="3" fillId="0" borderId="9" xfId="1" applyFill="1" applyBorder="1" applyAlignment="1" applyProtection="1">
      <alignment horizontal="center" vertical="top" wrapText="1"/>
    </xf>
    <xf numFmtId="0" fontId="3" fillId="0" borderId="0" xfId="1" applyFill="1" applyBorder="1" applyAlignment="1" applyProtection="1">
      <alignment horizontal="center" vertical="top" wrapText="1"/>
    </xf>
    <xf numFmtId="0" fontId="3" fillId="0" borderId="10" xfId="1" applyFill="1" applyBorder="1" applyAlignment="1" applyProtection="1">
      <alignment horizontal="center" vertical="top" wrapText="1"/>
    </xf>
    <xf numFmtId="0" fontId="3" fillId="0" borderId="11" xfId="1" applyFill="1" applyBorder="1" applyAlignment="1" applyProtection="1">
      <alignment horizontal="center" vertical="top" wrapText="1"/>
    </xf>
    <xf numFmtId="0" fontId="3" fillId="0" borderId="12" xfId="1" applyFill="1" applyBorder="1" applyAlignment="1" applyProtection="1">
      <alignment horizontal="center" vertical="top" wrapText="1"/>
    </xf>
    <xf numFmtId="0" fontId="3" fillId="0" borderId="13" xfId="1" applyFill="1" applyBorder="1" applyAlignment="1" applyProtection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2" fontId="13" fillId="0" borderId="9" xfId="0" applyNumberFormat="1" applyFont="1" applyFill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2" fontId="13" fillId="0" borderId="10" xfId="0" applyNumberFormat="1" applyFont="1" applyFill="1" applyBorder="1" applyAlignment="1">
      <alignment horizontal="center" vertical="top" wrapText="1"/>
    </xf>
    <xf numFmtId="2" fontId="13" fillId="0" borderId="39" xfId="0" applyNumberFormat="1" applyFont="1" applyFill="1" applyBorder="1" applyAlignment="1">
      <alignment horizontal="center" vertical="top" wrapText="1"/>
    </xf>
    <xf numFmtId="2" fontId="13" fillId="0" borderId="40" xfId="0" applyNumberFormat="1" applyFont="1" applyFill="1" applyBorder="1" applyAlignment="1">
      <alignment horizontal="center" vertical="top" wrapText="1"/>
    </xf>
    <xf numFmtId="2" fontId="13" fillId="0" borderId="41" xfId="0" applyNumberFormat="1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horizontal="center" vertical="top" wrapText="1"/>
    </xf>
    <xf numFmtId="0" fontId="5" fillId="0" borderId="43" xfId="0" applyFont="1" applyFill="1" applyBorder="1" applyAlignment="1">
      <alignment horizontal="center" vertical="top" wrapText="1"/>
    </xf>
    <xf numFmtId="0" fontId="5" fillId="0" borderId="44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2" fontId="5" fillId="0" borderId="16" xfId="0" applyNumberFormat="1" applyFont="1" applyFill="1" applyBorder="1" applyAlignment="1">
      <alignment horizontal="center" vertical="top" wrapText="1"/>
    </xf>
    <xf numFmtId="2" fontId="5" fillId="0" borderId="17" xfId="0" applyNumberFormat="1" applyFont="1" applyFill="1" applyBorder="1" applyAlignment="1">
      <alignment horizontal="center" vertical="top" wrapText="1"/>
    </xf>
    <xf numFmtId="2" fontId="5" fillId="0" borderId="19" xfId="0" applyNumberFormat="1" applyFont="1" applyFill="1" applyBorder="1" applyAlignment="1">
      <alignment horizontal="center" vertical="top" wrapText="1"/>
    </xf>
    <xf numFmtId="2" fontId="5" fillId="0" borderId="39" xfId="0" applyNumberFormat="1" applyFont="1" applyFill="1" applyBorder="1" applyAlignment="1">
      <alignment horizontal="center" vertical="top" wrapText="1"/>
    </xf>
    <xf numFmtId="0" fontId="0" fillId="0" borderId="40" xfId="0" applyFill="1" applyBorder="1" applyAlignment="1">
      <alignment horizontal="center" vertical="top" wrapText="1"/>
    </xf>
    <xf numFmtId="0" fontId="0" fillId="0" borderId="41" xfId="0" applyFill="1" applyBorder="1" applyAlignment="1">
      <alignment horizontal="center" vertical="top" wrapText="1"/>
    </xf>
    <xf numFmtId="2" fontId="5" fillId="0" borderId="40" xfId="0" applyNumberFormat="1" applyFont="1" applyFill="1" applyBorder="1" applyAlignment="1">
      <alignment horizontal="center" vertical="top" wrapText="1"/>
    </xf>
    <xf numFmtId="2" fontId="5" fillId="0" borderId="41" xfId="0" applyNumberFormat="1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 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F130"/>
  <sheetViews>
    <sheetView tabSelected="1" zoomScale="89" zoomScaleNormal="89" workbookViewId="0">
      <selection activeCell="Q4" sqref="Q4"/>
    </sheetView>
  </sheetViews>
  <sheetFormatPr defaultRowHeight="15"/>
  <cols>
    <col min="1" max="1" width="22" style="1" customWidth="1"/>
    <col min="2" max="2" width="17" style="1" customWidth="1"/>
    <col min="3" max="3" width="12.42578125" style="1" customWidth="1"/>
    <col min="4" max="4" width="12.7109375" style="1" customWidth="1"/>
    <col min="5" max="5" width="10" style="1" bestFit="1" customWidth="1"/>
    <col min="6" max="6" width="11.85546875" style="1" customWidth="1"/>
    <col min="7" max="7" width="10.85546875" style="1" customWidth="1"/>
    <col min="8" max="8" width="14.5703125" style="1" customWidth="1"/>
    <col min="9" max="9" width="15" style="1" customWidth="1"/>
    <col min="10" max="10" width="12.28515625" style="1" customWidth="1"/>
    <col min="11" max="11" width="12.5703125" style="1" customWidth="1"/>
    <col min="12" max="12" width="11.140625" style="1" customWidth="1"/>
    <col min="13" max="13" width="10.85546875" style="1" customWidth="1"/>
    <col min="14" max="14" width="10.28515625" style="1" customWidth="1"/>
    <col min="15" max="15" width="11.42578125" style="1" customWidth="1"/>
    <col min="16" max="16" width="12.28515625" style="1" customWidth="1"/>
    <col min="17" max="17" width="17.85546875" style="1" customWidth="1"/>
    <col min="18" max="19" width="9.140625" style="1"/>
    <col min="20" max="422" width="9.140625" style="2"/>
    <col min="423" max="16384" width="9.140625" style="1"/>
  </cols>
  <sheetData>
    <row r="1" spans="1:422" ht="18.75" customHeight="1">
      <c r="Q1" s="166" t="s">
        <v>132</v>
      </c>
    </row>
    <row r="2" spans="1:422">
      <c r="Q2" s="166" t="s">
        <v>128</v>
      </c>
    </row>
    <row r="3" spans="1:422">
      <c r="Q3" s="166" t="s">
        <v>129</v>
      </c>
    </row>
    <row r="4" spans="1:422">
      <c r="Q4" s="166" t="s">
        <v>133</v>
      </c>
    </row>
    <row r="5" spans="1:422" ht="18.75">
      <c r="C5" s="167" t="s">
        <v>0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</row>
    <row r="6" spans="1:422" ht="18.75">
      <c r="C6" s="167" t="s">
        <v>130</v>
      </c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</row>
    <row r="7" spans="1:422" ht="30" customHeight="1" thickBot="1"/>
    <row r="8" spans="1:422" s="4" customFormat="1" ht="16.5" thickBot="1">
      <c r="A8" s="168" t="s">
        <v>1</v>
      </c>
      <c r="B8" s="168" t="s">
        <v>2</v>
      </c>
      <c r="C8" s="171" t="s">
        <v>3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3"/>
      <c r="Q8" s="186" t="s">
        <v>4</v>
      </c>
      <c r="R8" s="187"/>
      <c r="S8" s="188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</row>
    <row r="9" spans="1:422" s="4" customFormat="1" ht="16.5" customHeight="1" thickBot="1">
      <c r="A9" s="169"/>
      <c r="B9" s="169"/>
      <c r="C9" s="174" t="s">
        <v>5</v>
      </c>
      <c r="D9" s="175"/>
      <c r="E9" s="176"/>
      <c r="F9" s="171" t="s">
        <v>6</v>
      </c>
      <c r="G9" s="172"/>
      <c r="H9" s="172"/>
      <c r="I9" s="172"/>
      <c r="J9" s="172"/>
      <c r="K9" s="172"/>
      <c r="L9" s="172"/>
      <c r="M9" s="172"/>
      <c r="N9" s="172"/>
      <c r="O9" s="173"/>
      <c r="P9" s="168" t="s">
        <v>7</v>
      </c>
      <c r="Q9" s="189"/>
      <c r="R9" s="190"/>
      <c r="S9" s="191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</row>
    <row r="10" spans="1:422" s="4" customFormat="1" ht="49.5" customHeight="1" thickBot="1">
      <c r="A10" s="169"/>
      <c r="B10" s="169"/>
      <c r="C10" s="177"/>
      <c r="D10" s="178"/>
      <c r="E10" s="179"/>
      <c r="F10" s="171" t="s">
        <v>8</v>
      </c>
      <c r="G10" s="173"/>
      <c r="H10" s="171" t="s">
        <v>9</v>
      </c>
      <c r="I10" s="173"/>
      <c r="J10" s="171" t="s">
        <v>10</v>
      </c>
      <c r="K10" s="173"/>
      <c r="L10" s="171" t="s">
        <v>11</v>
      </c>
      <c r="M10" s="173"/>
      <c r="N10" s="171" t="s">
        <v>12</v>
      </c>
      <c r="O10" s="173"/>
      <c r="P10" s="169"/>
      <c r="Q10" s="192"/>
      <c r="R10" s="193"/>
      <c r="S10" s="194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</row>
    <row r="11" spans="1:422" s="4" customFormat="1" ht="111" thickBot="1">
      <c r="A11" s="170"/>
      <c r="B11" s="170"/>
      <c r="C11" s="5" t="s">
        <v>13</v>
      </c>
      <c r="D11" s="5" t="s">
        <v>14</v>
      </c>
      <c r="E11" s="5" t="s">
        <v>15</v>
      </c>
      <c r="F11" s="5" t="s">
        <v>13</v>
      </c>
      <c r="G11" s="5" t="s">
        <v>14</v>
      </c>
      <c r="H11" s="5" t="s">
        <v>13</v>
      </c>
      <c r="I11" s="5" t="s">
        <v>14</v>
      </c>
      <c r="J11" s="5" t="s">
        <v>13</v>
      </c>
      <c r="K11" s="5" t="s">
        <v>14</v>
      </c>
      <c r="L11" s="5" t="s">
        <v>13</v>
      </c>
      <c r="M11" s="5" t="s">
        <v>14</v>
      </c>
      <c r="N11" s="5" t="s">
        <v>13</v>
      </c>
      <c r="O11" s="5" t="s">
        <v>14</v>
      </c>
      <c r="P11" s="170"/>
      <c r="Q11" s="5" t="s">
        <v>16</v>
      </c>
      <c r="R11" s="5" t="s">
        <v>17</v>
      </c>
      <c r="S11" s="6" t="s">
        <v>18</v>
      </c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</row>
    <row r="12" spans="1:422" s="4" customFormat="1" ht="16.5" thickBot="1">
      <c r="A12" s="6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  <c r="Q12" s="7">
        <v>17</v>
      </c>
      <c r="R12" s="7">
        <v>18</v>
      </c>
      <c r="S12" s="7">
        <v>19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</row>
    <row r="13" spans="1:422" s="4" customFormat="1" ht="23.25" customHeight="1">
      <c r="A13" s="183" t="s">
        <v>21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5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</row>
    <row r="14" spans="1:422" s="4" customFormat="1" ht="60">
      <c r="A14" s="9" t="s">
        <v>22</v>
      </c>
      <c r="B14" s="9" t="s">
        <v>19</v>
      </c>
      <c r="C14" s="11">
        <f>F14+H14+J14</f>
        <v>21</v>
      </c>
      <c r="D14" s="11">
        <f>K14</f>
        <v>21</v>
      </c>
      <c r="E14" s="11">
        <f>D14/C14*100</f>
        <v>100</v>
      </c>
      <c r="F14" s="11">
        <v>0</v>
      </c>
      <c r="G14" s="11">
        <v>0</v>
      </c>
      <c r="H14" s="11">
        <v>0</v>
      </c>
      <c r="I14" s="11">
        <v>0</v>
      </c>
      <c r="J14" s="11">
        <v>21</v>
      </c>
      <c r="K14" s="11">
        <v>21</v>
      </c>
      <c r="L14" s="11">
        <v>0</v>
      </c>
      <c r="M14" s="11">
        <v>0</v>
      </c>
      <c r="N14" s="11">
        <v>0</v>
      </c>
      <c r="O14" s="11">
        <v>0</v>
      </c>
      <c r="P14" s="11">
        <f>D14</f>
        <v>21</v>
      </c>
      <c r="Q14" s="12"/>
      <c r="R14" s="12"/>
      <c r="S14" s="12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</row>
    <row r="15" spans="1:422" s="4" customFormat="1" ht="102.75" customHeight="1">
      <c r="A15" s="19" t="s">
        <v>23</v>
      </c>
      <c r="B15" s="9" t="s">
        <v>19</v>
      </c>
      <c r="C15" s="11">
        <f t="shared" ref="C15:C17" si="0">F15+H15+J15</f>
        <v>146</v>
      </c>
      <c r="D15" s="11">
        <f>K15</f>
        <v>146</v>
      </c>
      <c r="E15" s="11">
        <f t="shared" ref="E15" si="1">D15/C15*100</f>
        <v>100</v>
      </c>
      <c r="F15" s="11">
        <v>0</v>
      </c>
      <c r="G15" s="11">
        <v>0</v>
      </c>
      <c r="H15" s="11">
        <v>0</v>
      </c>
      <c r="I15" s="11">
        <v>0</v>
      </c>
      <c r="J15" s="11">
        <v>146</v>
      </c>
      <c r="K15" s="11">
        <v>146</v>
      </c>
      <c r="L15" s="11">
        <v>0</v>
      </c>
      <c r="M15" s="11">
        <v>0</v>
      </c>
      <c r="N15" s="11">
        <v>0</v>
      </c>
      <c r="O15" s="11">
        <v>0</v>
      </c>
      <c r="P15" s="11">
        <f t="shared" ref="P15:P16" si="2">D15</f>
        <v>146</v>
      </c>
      <c r="Q15" s="12"/>
      <c r="R15" s="12"/>
      <c r="S15" s="12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</row>
    <row r="16" spans="1:422" s="4" customFormat="1" ht="99" customHeight="1">
      <c r="A16" s="20" t="s">
        <v>24</v>
      </c>
      <c r="B16" s="9" t="s">
        <v>19</v>
      </c>
      <c r="C16" s="11">
        <f t="shared" si="0"/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 t="shared" si="2"/>
        <v>0</v>
      </c>
      <c r="Q16" s="12"/>
      <c r="R16" s="12"/>
      <c r="S16" s="12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</row>
    <row r="17" spans="1:422" s="4" customFormat="1" ht="99.75" customHeight="1" thickBot="1">
      <c r="A17" s="21" t="s">
        <v>25</v>
      </c>
      <c r="B17" s="22" t="s">
        <v>19</v>
      </c>
      <c r="C17" s="23">
        <f t="shared" si="0"/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4"/>
      <c r="R17" s="24"/>
      <c r="S17" s="24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</row>
    <row r="18" spans="1:422" s="18" customFormat="1" ht="15.75" thickBot="1">
      <c r="A18" s="13" t="s">
        <v>20</v>
      </c>
      <c r="B18" s="14"/>
      <c r="C18" s="15">
        <f>SUM(C14:C17)</f>
        <v>167</v>
      </c>
      <c r="D18" s="15">
        <f>SUM(D14:D17)</f>
        <v>167</v>
      </c>
      <c r="E18" s="25">
        <f t="shared" ref="E18" si="3">D18/C18*100</f>
        <v>100</v>
      </c>
      <c r="F18" s="15">
        <f t="shared" ref="F18:P18" si="4">SUM(F14:F17)</f>
        <v>0</v>
      </c>
      <c r="G18" s="15">
        <f t="shared" si="4"/>
        <v>0</v>
      </c>
      <c r="H18" s="15">
        <f t="shared" si="4"/>
        <v>0</v>
      </c>
      <c r="I18" s="15">
        <f t="shared" si="4"/>
        <v>0</v>
      </c>
      <c r="J18" s="15">
        <f t="shared" si="4"/>
        <v>167</v>
      </c>
      <c r="K18" s="15">
        <f t="shared" si="4"/>
        <v>167</v>
      </c>
      <c r="L18" s="15">
        <f t="shared" si="4"/>
        <v>0</v>
      </c>
      <c r="M18" s="15">
        <f t="shared" si="4"/>
        <v>0</v>
      </c>
      <c r="N18" s="15">
        <f t="shared" si="4"/>
        <v>0</v>
      </c>
      <c r="O18" s="15">
        <f t="shared" si="4"/>
        <v>0</v>
      </c>
      <c r="P18" s="15">
        <f t="shared" si="4"/>
        <v>167</v>
      </c>
      <c r="Q18" s="26"/>
      <c r="R18" s="26"/>
      <c r="S18" s="2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</row>
    <row r="19" spans="1:422" s="29" customFormat="1" ht="16.5" thickBot="1">
      <c r="A19" s="195" t="s">
        <v>26</v>
      </c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7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  <c r="JN19" s="28"/>
      <c r="JO19" s="28"/>
      <c r="JP19" s="28"/>
      <c r="JQ19" s="28"/>
      <c r="JR19" s="28"/>
      <c r="JS19" s="28"/>
      <c r="JT19" s="28"/>
      <c r="JU19" s="28"/>
      <c r="JV19" s="28"/>
      <c r="JW19" s="28"/>
      <c r="JX19" s="28"/>
      <c r="JY19" s="28"/>
      <c r="JZ19" s="28"/>
      <c r="KA19" s="28"/>
      <c r="KB19" s="28"/>
      <c r="KC19" s="28"/>
      <c r="KD19" s="28"/>
      <c r="KE19" s="28"/>
      <c r="KF19" s="28"/>
      <c r="KG19" s="28"/>
      <c r="KH19" s="28"/>
      <c r="KI19" s="28"/>
      <c r="KJ19" s="28"/>
      <c r="KK19" s="28"/>
      <c r="KL19" s="28"/>
      <c r="KM19" s="28"/>
      <c r="KN19" s="28"/>
      <c r="KO19" s="28"/>
      <c r="KP19" s="28"/>
      <c r="KQ19" s="28"/>
      <c r="KR19" s="28"/>
      <c r="KS19" s="28"/>
      <c r="KT19" s="28"/>
      <c r="KU19" s="28"/>
      <c r="KV19" s="28"/>
      <c r="KW19" s="28"/>
      <c r="KX19" s="28"/>
      <c r="KY19" s="28"/>
      <c r="KZ19" s="28"/>
      <c r="LA19" s="28"/>
      <c r="LB19" s="28"/>
      <c r="LC19" s="28"/>
      <c r="LD19" s="28"/>
      <c r="LE19" s="28"/>
      <c r="LF19" s="28"/>
      <c r="LG19" s="28"/>
      <c r="LH19" s="28"/>
      <c r="LI19" s="28"/>
      <c r="LJ19" s="28"/>
      <c r="LK19" s="28"/>
      <c r="LL19" s="28"/>
      <c r="LM19" s="28"/>
      <c r="LN19" s="28"/>
      <c r="LO19" s="28"/>
      <c r="LP19" s="28"/>
      <c r="LQ19" s="28"/>
      <c r="LR19" s="28"/>
      <c r="LS19" s="28"/>
      <c r="LT19" s="28"/>
      <c r="LU19" s="28"/>
      <c r="LV19" s="28"/>
      <c r="LW19" s="28"/>
      <c r="LX19" s="28"/>
      <c r="LY19" s="28"/>
      <c r="LZ19" s="28"/>
      <c r="MA19" s="28"/>
      <c r="MB19" s="28"/>
      <c r="MC19" s="28"/>
      <c r="MD19" s="28"/>
      <c r="ME19" s="28"/>
      <c r="MF19" s="28"/>
      <c r="MG19" s="28"/>
      <c r="MH19" s="28"/>
      <c r="MI19" s="28"/>
      <c r="MJ19" s="28"/>
      <c r="MK19" s="28"/>
      <c r="ML19" s="28"/>
      <c r="MM19" s="28"/>
      <c r="MN19" s="28"/>
      <c r="MO19" s="28"/>
      <c r="MP19" s="28"/>
      <c r="MQ19" s="28"/>
      <c r="MR19" s="28"/>
      <c r="MS19" s="28"/>
      <c r="MT19" s="28"/>
      <c r="MU19" s="28"/>
      <c r="MV19" s="28"/>
      <c r="MW19" s="28"/>
      <c r="MX19" s="28"/>
      <c r="MY19" s="28"/>
      <c r="MZ19" s="28"/>
      <c r="NA19" s="28"/>
      <c r="NB19" s="28"/>
      <c r="NC19" s="28"/>
      <c r="ND19" s="28"/>
      <c r="NE19" s="28"/>
      <c r="NF19" s="28"/>
      <c r="NG19" s="28"/>
      <c r="NH19" s="28"/>
      <c r="NI19" s="28"/>
      <c r="NJ19" s="28"/>
      <c r="NK19" s="28"/>
      <c r="NL19" s="28"/>
      <c r="NM19" s="28"/>
      <c r="NN19" s="28"/>
      <c r="NO19" s="28"/>
      <c r="NP19" s="28"/>
      <c r="NQ19" s="28"/>
      <c r="NR19" s="28"/>
      <c r="NS19" s="28"/>
      <c r="NT19" s="28"/>
      <c r="NU19" s="28"/>
      <c r="NV19" s="28"/>
      <c r="NW19" s="28"/>
      <c r="NX19" s="28"/>
      <c r="NY19" s="28"/>
      <c r="NZ19" s="28"/>
      <c r="OA19" s="28"/>
      <c r="OB19" s="28"/>
      <c r="OC19" s="28"/>
      <c r="OD19" s="28"/>
      <c r="OE19" s="28"/>
      <c r="OF19" s="28"/>
      <c r="OG19" s="28"/>
      <c r="OH19" s="28"/>
      <c r="OI19" s="28"/>
      <c r="OJ19" s="28"/>
      <c r="OK19" s="28"/>
      <c r="OL19" s="28"/>
      <c r="OM19" s="28"/>
      <c r="ON19" s="28"/>
      <c r="OO19" s="28"/>
      <c r="OP19" s="28"/>
      <c r="OQ19" s="28"/>
      <c r="OR19" s="28"/>
      <c r="OS19" s="28"/>
      <c r="OT19" s="28"/>
      <c r="OU19" s="28"/>
      <c r="OV19" s="28"/>
      <c r="OW19" s="28"/>
      <c r="OX19" s="28"/>
      <c r="OY19" s="28"/>
      <c r="OZ19" s="28"/>
      <c r="PA19" s="28"/>
      <c r="PB19" s="28"/>
      <c r="PC19" s="28"/>
      <c r="PD19" s="28"/>
      <c r="PE19" s="28"/>
      <c r="PF19" s="28"/>
    </row>
    <row r="20" spans="1:422" s="4" customFormat="1" ht="120.75" thickBot="1">
      <c r="A20" s="30" t="s">
        <v>27</v>
      </c>
      <c r="B20" s="31" t="s">
        <v>28</v>
      </c>
      <c r="C20" s="10">
        <f>F20+H20+J20+L20+N20</f>
        <v>2122.1999999999998</v>
      </c>
      <c r="D20" s="10">
        <f>G20+I20+K20</f>
        <v>1924.1000000000001</v>
      </c>
      <c r="E20" s="10">
        <f>D20/C20*100</f>
        <v>90.665347281123374</v>
      </c>
      <c r="F20" s="10">
        <v>0</v>
      </c>
      <c r="G20" s="10">
        <v>0</v>
      </c>
      <c r="H20" s="10">
        <v>1790.2</v>
      </c>
      <c r="I20" s="10">
        <v>1790.2</v>
      </c>
      <c r="J20" s="10">
        <v>332</v>
      </c>
      <c r="K20" s="10">
        <v>133.9</v>
      </c>
      <c r="L20" s="10">
        <v>0</v>
      </c>
      <c r="M20" s="10">
        <v>0</v>
      </c>
      <c r="N20" s="10">
        <v>0</v>
      </c>
      <c r="O20" s="10">
        <v>0</v>
      </c>
      <c r="P20" s="10">
        <f>G20+I20+K20+M20+O20</f>
        <v>1924.1000000000001</v>
      </c>
      <c r="Q20" s="32"/>
      <c r="R20" s="32"/>
      <c r="S20" s="3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</row>
    <row r="21" spans="1:422" s="18" customFormat="1" ht="15.75" thickBot="1">
      <c r="A21" s="13" t="s">
        <v>20</v>
      </c>
      <c r="B21" s="14"/>
      <c r="C21" s="15">
        <f>SUM(C20:C20)</f>
        <v>2122.1999999999998</v>
      </c>
      <c r="D21" s="15">
        <f>SUM(D20:D20)</f>
        <v>1924.1000000000001</v>
      </c>
      <c r="E21" s="15">
        <f>D21/C21*100</f>
        <v>90.665347281123374</v>
      </c>
      <c r="F21" s="15">
        <f t="shared" ref="F21:O21" si="5">SUM(F20:F20)</f>
        <v>0</v>
      </c>
      <c r="G21" s="15">
        <f t="shared" si="5"/>
        <v>0</v>
      </c>
      <c r="H21" s="15">
        <f t="shared" si="5"/>
        <v>1790.2</v>
      </c>
      <c r="I21" s="15">
        <f t="shared" si="5"/>
        <v>1790.2</v>
      </c>
      <c r="J21" s="15">
        <f t="shared" si="5"/>
        <v>332</v>
      </c>
      <c r="K21" s="15">
        <f t="shared" si="5"/>
        <v>133.9</v>
      </c>
      <c r="L21" s="15">
        <f t="shared" si="5"/>
        <v>0</v>
      </c>
      <c r="M21" s="15">
        <f t="shared" si="5"/>
        <v>0</v>
      </c>
      <c r="N21" s="15">
        <f t="shared" si="5"/>
        <v>0</v>
      </c>
      <c r="O21" s="15">
        <f t="shared" si="5"/>
        <v>0</v>
      </c>
      <c r="P21" s="15">
        <f t="shared" ref="P21" si="6">G21+I21+K21+M21+O21</f>
        <v>1924.1000000000001</v>
      </c>
      <c r="Q21" s="26"/>
      <c r="R21" s="26"/>
      <c r="S21" s="2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</row>
    <row r="22" spans="1:422" s="4" customFormat="1" ht="15.75" thickBot="1">
      <c r="A22" s="195" t="s">
        <v>29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9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</row>
    <row r="23" spans="1:422" s="4" customFormat="1" ht="48.75" thickBot="1">
      <c r="A23" s="35" t="s">
        <v>30</v>
      </c>
      <c r="B23" s="36" t="s">
        <v>31</v>
      </c>
      <c r="C23" s="37">
        <f>F23+H23+J23</f>
        <v>1362.8</v>
      </c>
      <c r="D23" s="37">
        <f>I23+K23</f>
        <v>1323</v>
      </c>
      <c r="E23" s="37">
        <f>D23/C23*100</f>
        <v>97.079542119166433</v>
      </c>
      <c r="F23" s="37">
        <v>0</v>
      </c>
      <c r="G23" s="37">
        <v>0</v>
      </c>
      <c r="H23" s="37">
        <v>979</v>
      </c>
      <c r="I23" s="37">
        <v>979</v>
      </c>
      <c r="J23" s="37">
        <v>383.8</v>
      </c>
      <c r="K23" s="37">
        <v>344</v>
      </c>
      <c r="L23" s="37">
        <v>0</v>
      </c>
      <c r="M23" s="37">
        <v>0</v>
      </c>
      <c r="N23" s="37">
        <v>0</v>
      </c>
      <c r="O23" s="37">
        <v>0</v>
      </c>
      <c r="P23" s="37">
        <f>G23+I23+K23</f>
        <v>1323</v>
      </c>
      <c r="Q23" s="38"/>
      <c r="R23" s="38"/>
      <c r="S23" s="39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</row>
    <row r="24" spans="1:422" s="18" customFormat="1" ht="15.75" thickBot="1">
      <c r="A24" s="13" t="s">
        <v>20</v>
      </c>
      <c r="B24" s="14"/>
      <c r="C24" s="15">
        <f>SUM(C23)</f>
        <v>1362.8</v>
      </c>
      <c r="D24" s="15">
        <f t="shared" ref="D24:P24" si="7">SUM(D23)</f>
        <v>1323</v>
      </c>
      <c r="E24" s="15">
        <f t="shared" si="7"/>
        <v>97.079542119166433</v>
      </c>
      <c r="F24" s="15">
        <f t="shared" si="7"/>
        <v>0</v>
      </c>
      <c r="G24" s="15">
        <f t="shared" si="7"/>
        <v>0</v>
      </c>
      <c r="H24" s="15">
        <f t="shared" si="7"/>
        <v>979</v>
      </c>
      <c r="I24" s="15">
        <f t="shared" si="7"/>
        <v>979</v>
      </c>
      <c r="J24" s="15">
        <f t="shared" si="7"/>
        <v>383.8</v>
      </c>
      <c r="K24" s="15">
        <f t="shared" si="7"/>
        <v>344</v>
      </c>
      <c r="L24" s="15">
        <f t="shared" si="7"/>
        <v>0</v>
      </c>
      <c r="M24" s="15">
        <f t="shared" si="7"/>
        <v>0</v>
      </c>
      <c r="N24" s="15">
        <f t="shared" si="7"/>
        <v>0</v>
      </c>
      <c r="O24" s="15">
        <f t="shared" si="7"/>
        <v>0</v>
      </c>
      <c r="P24" s="15">
        <f t="shared" si="7"/>
        <v>1323</v>
      </c>
      <c r="Q24" s="26"/>
      <c r="R24" s="26"/>
      <c r="S24" s="2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</row>
    <row r="25" spans="1:422" s="4" customFormat="1" ht="15.75" thickBot="1">
      <c r="A25" s="200" t="s">
        <v>32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2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</row>
    <row r="26" spans="1:422" s="4" customFormat="1">
      <c r="A26" s="203" t="s">
        <v>33</v>
      </c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5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</row>
    <row r="27" spans="1:422" s="4" customFormat="1" ht="72">
      <c r="A27" s="8" t="s">
        <v>34</v>
      </c>
      <c r="B27" s="86" t="s">
        <v>35</v>
      </c>
      <c r="C27" s="132">
        <f>F27+H27+J27+L27+N27</f>
        <v>233116.4</v>
      </c>
      <c r="D27" s="132">
        <f>G27+I27+K27</f>
        <v>233008.3</v>
      </c>
      <c r="E27" s="87">
        <f>D27/C27*100</f>
        <v>99.953628316154493</v>
      </c>
      <c r="F27" s="132">
        <v>0</v>
      </c>
      <c r="G27" s="132">
        <v>0</v>
      </c>
      <c r="H27" s="132">
        <v>160689.79999999999</v>
      </c>
      <c r="I27" s="132">
        <v>160689.79999999999</v>
      </c>
      <c r="J27" s="132">
        <v>72426.600000000006</v>
      </c>
      <c r="K27" s="132">
        <v>72318.5</v>
      </c>
      <c r="L27" s="132">
        <v>0</v>
      </c>
      <c r="M27" s="132">
        <v>0</v>
      </c>
      <c r="N27" s="132">
        <v>0</v>
      </c>
      <c r="O27" s="132">
        <v>0</v>
      </c>
      <c r="P27" s="132">
        <f>D27</f>
        <v>233008.3</v>
      </c>
      <c r="Q27" s="132"/>
      <c r="R27" s="132"/>
      <c r="S27" s="13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</row>
    <row r="28" spans="1:422" s="96" customFormat="1" ht="48">
      <c r="A28" s="88" t="s">
        <v>36</v>
      </c>
      <c r="B28" s="89" t="s">
        <v>35</v>
      </c>
      <c r="C28" s="132">
        <f t="shared" ref="C28:C31" si="8">F28+H28+J28+L28+N28</f>
        <v>265.2</v>
      </c>
      <c r="D28" s="132">
        <f t="shared" ref="D28:D31" si="9">G28+I28+K28</f>
        <v>265.2</v>
      </c>
      <c r="E28" s="90">
        <f t="shared" ref="E28:E30" si="10">D28/C28*100</f>
        <v>100</v>
      </c>
      <c r="F28" s="91">
        <v>0</v>
      </c>
      <c r="G28" s="91">
        <v>0</v>
      </c>
      <c r="H28" s="91">
        <v>0</v>
      </c>
      <c r="I28" s="91">
        <v>0</v>
      </c>
      <c r="J28" s="92">
        <v>265.2</v>
      </c>
      <c r="K28" s="92">
        <v>265.2</v>
      </c>
      <c r="L28" s="92">
        <f>SUM(L25:L27)</f>
        <v>0</v>
      </c>
      <c r="M28" s="92">
        <f>SUM(M25:M27)</f>
        <v>0</v>
      </c>
      <c r="N28" s="92">
        <f>SUM(N25:N27)</f>
        <v>0</v>
      </c>
      <c r="O28" s="92">
        <f>SUM(O25:O27)</f>
        <v>0</v>
      </c>
      <c r="P28" s="132">
        <f t="shared" ref="P28:P30" si="11">D28</f>
        <v>265.2</v>
      </c>
      <c r="Q28" s="92"/>
      <c r="R28" s="89"/>
      <c r="S28" s="9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</row>
    <row r="29" spans="1:422" s="96" customFormat="1" ht="48">
      <c r="A29" s="88" t="s">
        <v>37</v>
      </c>
      <c r="B29" s="89" t="s">
        <v>35</v>
      </c>
      <c r="C29" s="132">
        <f t="shared" si="8"/>
        <v>255.3</v>
      </c>
      <c r="D29" s="132">
        <f t="shared" si="9"/>
        <v>253</v>
      </c>
      <c r="E29" s="90">
        <f t="shared" si="10"/>
        <v>99.099099099099092</v>
      </c>
      <c r="F29" s="91">
        <v>0</v>
      </c>
      <c r="G29" s="91">
        <v>0</v>
      </c>
      <c r="H29" s="91">
        <v>0</v>
      </c>
      <c r="I29" s="91">
        <v>0</v>
      </c>
      <c r="J29" s="92">
        <v>255.3</v>
      </c>
      <c r="K29" s="92">
        <v>253</v>
      </c>
      <c r="L29" s="92">
        <v>0</v>
      </c>
      <c r="M29" s="92">
        <v>0</v>
      </c>
      <c r="N29" s="92">
        <v>0</v>
      </c>
      <c r="O29" s="92"/>
      <c r="P29" s="132">
        <f t="shared" si="11"/>
        <v>253</v>
      </c>
      <c r="Q29" s="92"/>
      <c r="R29" s="89"/>
      <c r="S29" s="9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</row>
    <row r="30" spans="1:422" s="96" customFormat="1" ht="72">
      <c r="A30" s="88" t="s">
        <v>38</v>
      </c>
      <c r="B30" s="89" t="s">
        <v>35</v>
      </c>
      <c r="C30" s="132">
        <f t="shared" si="8"/>
        <v>15825.1</v>
      </c>
      <c r="D30" s="132">
        <f t="shared" si="9"/>
        <v>15825.1</v>
      </c>
      <c r="E30" s="90">
        <f t="shared" si="10"/>
        <v>100</v>
      </c>
      <c r="F30" s="91">
        <f>SUM(F28:F28)</f>
        <v>0</v>
      </c>
      <c r="G30" s="91">
        <f>SUM(G28:G28)</f>
        <v>0</v>
      </c>
      <c r="H30" s="91">
        <v>15825.1</v>
      </c>
      <c r="I30" s="91">
        <v>15825.1</v>
      </c>
      <c r="J30" s="92">
        <v>0</v>
      </c>
      <c r="K30" s="92">
        <v>0</v>
      </c>
      <c r="L30" s="92">
        <f>SUM(L27:L28)</f>
        <v>0</v>
      </c>
      <c r="M30" s="92">
        <f>SUM(M27:M28)</f>
        <v>0</v>
      </c>
      <c r="N30" s="92">
        <f>SUM(N27:N28)</f>
        <v>0</v>
      </c>
      <c r="O30" s="92">
        <f>SUM(O27:O28)</f>
        <v>0</v>
      </c>
      <c r="P30" s="132">
        <f t="shared" si="11"/>
        <v>15825.1</v>
      </c>
      <c r="Q30" s="92"/>
      <c r="R30" s="89"/>
      <c r="S30" s="9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</row>
    <row r="31" spans="1:422" s="96" customFormat="1">
      <c r="A31" s="94" t="s">
        <v>39</v>
      </c>
      <c r="B31" s="95"/>
      <c r="C31" s="132">
        <f t="shared" si="8"/>
        <v>249462</v>
      </c>
      <c r="D31" s="132">
        <f t="shared" si="9"/>
        <v>249351.59999999998</v>
      </c>
      <c r="E31" s="92">
        <f>D31/C31*100</f>
        <v>99.955744762729381</v>
      </c>
      <c r="F31" s="92">
        <f t="shared" ref="F31:P31" si="12">SUM(F27:F30)</f>
        <v>0</v>
      </c>
      <c r="G31" s="92">
        <f t="shared" si="12"/>
        <v>0</v>
      </c>
      <c r="H31" s="92">
        <f t="shared" si="12"/>
        <v>176514.9</v>
      </c>
      <c r="I31" s="92">
        <f t="shared" si="12"/>
        <v>176514.9</v>
      </c>
      <c r="J31" s="92">
        <f t="shared" si="12"/>
        <v>72947.100000000006</v>
      </c>
      <c r="K31" s="92">
        <f t="shared" si="12"/>
        <v>72836.7</v>
      </c>
      <c r="L31" s="92">
        <f t="shared" si="12"/>
        <v>0</v>
      </c>
      <c r="M31" s="92">
        <f t="shared" si="12"/>
        <v>0</v>
      </c>
      <c r="N31" s="92">
        <f t="shared" si="12"/>
        <v>0</v>
      </c>
      <c r="O31" s="92">
        <f t="shared" si="12"/>
        <v>0</v>
      </c>
      <c r="P31" s="92">
        <f t="shared" si="12"/>
        <v>249351.6</v>
      </c>
      <c r="Q31" s="92"/>
      <c r="R31" s="89"/>
      <c r="S31" s="9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</row>
    <row r="32" spans="1:422" s="96" customFormat="1">
      <c r="A32" s="180" t="s">
        <v>40</v>
      </c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2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</row>
    <row r="33" spans="1:422" s="96" customFormat="1" ht="72">
      <c r="A33" s="97" t="s">
        <v>41</v>
      </c>
      <c r="B33" s="89" t="s">
        <v>35</v>
      </c>
      <c r="C33" s="98">
        <f>F33+H33+J33</f>
        <v>463236.9</v>
      </c>
      <c r="D33" s="98">
        <f>G33+I33+K33</f>
        <v>463236.9</v>
      </c>
      <c r="E33" s="99">
        <f>D33/C33*100</f>
        <v>100</v>
      </c>
      <c r="F33" s="100">
        <v>0</v>
      </c>
      <c r="G33" s="100">
        <v>0</v>
      </c>
      <c r="H33" s="129">
        <v>339281.2</v>
      </c>
      <c r="I33" s="129">
        <v>339281.2</v>
      </c>
      <c r="J33" s="129">
        <v>123955.7</v>
      </c>
      <c r="K33" s="129">
        <v>123955.7</v>
      </c>
      <c r="L33" s="100">
        <v>0</v>
      </c>
      <c r="M33" s="100">
        <v>0</v>
      </c>
      <c r="N33" s="100">
        <v>0</v>
      </c>
      <c r="O33" s="100">
        <v>0</v>
      </c>
      <c r="P33" s="129">
        <f>I33+K33</f>
        <v>463236.9</v>
      </c>
      <c r="Q33" s="129"/>
      <c r="R33" s="129"/>
      <c r="S33" s="130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</row>
    <row r="34" spans="1:422" s="96" customFormat="1" ht="48">
      <c r="A34" s="97" t="s">
        <v>126</v>
      </c>
      <c r="B34" s="89" t="s">
        <v>35</v>
      </c>
      <c r="C34" s="98">
        <f>F34+H34+J34</f>
        <v>6439.3</v>
      </c>
      <c r="D34" s="98">
        <f>G34+I34+K34</f>
        <v>6439.3</v>
      </c>
      <c r="E34" s="99">
        <f>D34/C34*100</f>
        <v>100</v>
      </c>
      <c r="F34" s="100">
        <v>0</v>
      </c>
      <c r="G34" s="100">
        <v>0</v>
      </c>
      <c r="H34" s="129">
        <v>6289.1</v>
      </c>
      <c r="I34" s="129">
        <v>6289.1</v>
      </c>
      <c r="J34" s="129">
        <v>150.19999999999999</v>
      </c>
      <c r="K34" s="129">
        <v>150.19999999999999</v>
      </c>
      <c r="L34" s="100">
        <v>0</v>
      </c>
      <c r="M34" s="100">
        <v>0</v>
      </c>
      <c r="N34" s="100">
        <v>0</v>
      </c>
      <c r="O34" s="100">
        <v>0</v>
      </c>
      <c r="P34" s="129">
        <f>I34+K34</f>
        <v>6439.3</v>
      </c>
      <c r="Q34" s="129"/>
      <c r="R34" s="129"/>
      <c r="S34" s="130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</row>
    <row r="35" spans="1:422" s="96" customFormat="1" ht="48">
      <c r="A35" s="101" t="s">
        <v>42</v>
      </c>
      <c r="B35" s="89" t="s">
        <v>35</v>
      </c>
      <c r="C35" s="98">
        <f t="shared" ref="C35:D40" si="13">F35+H35+J35</f>
        <v>1230</v>
      </c>
      <c r="D35" s="98">
        <f t="shared" si="13"/>
        <v>1230</v>
      </c>
      <c r="E35" s="99">
        <f t="shared" ref="E35:E36" si="14">D35/C35*100</f>
        <v>100</v>
      </c>
      <c r="F35" s="100">
        <v>0</v>
      </c>
      <c r="G35" s="100">
        <v>0</v>
      </c>
      <c r="H35" s="100">
        <v>1130</v>
      </c>
      <c r="I35" s="100">
        <v>1130</v>
      </c>
      <c r="J35" s="100">
        <v>100</v>
      </c>
      <c r="K35" s="100">
        <v>100</v>
      </c>
      <c r="L35" s="100">
        <v>0</v>
      </c>
      <c r="M35" s="100">
        <v>0</v>
      </c>
      <c r="N35" s="100">
        <v>0</v>
      </c>
      <c r="O35" s="100">
        <v>0</v>
      </c>
      <c r="P35" s="129">
        <f t="shared" ref="P35:P38" si="15">I35+K35</f>
        <v>1230</v>
      </c>
      <c r="Q35" s="89"/>
      <c r="R35" s="89"/>
      <c r="S35" s="9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</row>
    <row r="36" spans="1:422" s="96" customFormat="1" ht="48">
      <c r="A36" s="101" t="s">
        <v>43</v>
      </c>
      <c r="B36" s="89" t="s">
        <v>35</v>
      </c>
      <c r="C36" s="98">
        <f t="shared" si="13"/>
        <v>100</v>
      </c>
      <c r="D36" s="98">
        <f t="shared" si="13"/>
        <v>99.9</v>
      </c>
      <c r="E36" s="99">
        <f t="shared" si="14"/>
        <v>99.9</v>
      </c>
      <c r="F36" s="100">
        <v>0</v>
      </c>
      <c r="G36" s="100">
        <v>0</v>
      </c>
      <c r="H36" s="100">
        <v>0</v>
      </c>
      <c r="I36" s="100">
        <v>0</v>
      </c>
      <c r="J36" s="100">
        <v>100</v>
      </c>
      <c r="K36" s="100">
        <v>99.9</v>
      </c>
      <c r="L36" s="100">
        <v>0</v>
      </c>
      <c r="M36" s="100">
        <v>0</v>
      </c>
      <c r="N36" s="100">
        <v>0</v>
      </c>
      <c r="O36" s="100">
        <v>0</v>
      </c>
      <c r="P36" s="129">
        <f t="shared" si="15"/>
        <v>99.9</v>
      </c>
      <c r="Q36" s="89"/>
      <c r="R36" s="89"/>
      <c r="S36" s="9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</row>
    <row r="37" spans="1:422" s="96" customFormat="1" ht="48">
      <c r="A37" s="101" t="s">
        <v>44</v>
      </c>
      <c r="B37" s="89" t="s">
        <v>35</v>
      </c>
      <c r="C37" s="98">
        <f t="shared" si="13"/>
        <v>1018.5</v>
      </c>
      <c r="D37" s="98">
        <f t="shared" si="13"/>
        <v>1018.5</v>
      </c>
      <c r="E37" s="102">
        <f>D37/C37*100</f>
        <v>100</v>
      </c>
      <c r="F37" s="100">
        <v>0</v>
      </c>
      <c r="G37" s="100">
        <v>0</v>
      </c>
      <c r="H37" s="100">
        <v>0</v>
      </c>
      <c r="I37" s="100">
        <v>0</v>
      </c>
      <c r="J37" s="100">
        <v>1018.5</v>
      </c>
      <c r="K37" s="100">
        <v>1018.5</v>
      </c>
      <c r="L37" s="100">
        <v>0</v>
      </c>
      <c r="M37" s="100">
        <v>0</v>
      </c>
      <c r="N37" s="100">
        <v>0</v>
      </c>
      <c r="O37" s="100">
        <v>0</v>
      </c>
      <c r="P37" s="129">
        <f t="shared" si="15"/>
        <v>1018.5</v>
      </c>
      <c r="Q37" s="103"/>
      <c r="R37" s="103"/>
      <c r="S37" s="104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</row>
    <row r="38" spans="1:422" s="96" customFormat="1" ht="48">
      <c r="A38" s="101" t="s">
        <v>45</v>
      </c>
      <c r="B38" s="89" t="s">
        <v>35</v>
      </c>
      <c r="C38" s="98">
        <f t="shared" si="13"/>
        <v>42</v>
      </c>
      <c r="D38" s="98">
        <f t="shared" si="13"/>
        <v>42</v>
      </c>
      <c r="E38" s="102">
        <f>D38/C38*100</f>
        <v>100</v>
      </c>
      <c r="F38" s="100">
        <v>0</v>
      </c>
      <c r="G38" s="100">
        <v>0</v>
      </c>
      <c r="H38" s="100">
        <v>0</v>
      </c>
      <c r="I38" s="100">
        <v>0</v>
      </c>
      <c r="J38" s="100">
        <v>42</v>
      </c>
      <c r="K38" s="100">
        <v>42</v>
      </c>
      <c r="L38" s="100">
        <v>0</v>
      </c>
      <c r="M38" s="100">
        <v>0</v>
      </c>
      <c r="N38" s="100">
        <v>0</v>
      </c>
      <c r="O38" s="100">
        <v>0</v>
      </c>
      <c r="P38" s="100">
        <f t="shared" si="15"/>
        <v>42</v>
      </c>
      <c r="Q38" s="103"/>
      <c r="R38" s="103"/>
      <c r="S38" s="104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</row>
    <row r="39" spans="1:422" s="96" customFormat="1" ht="72">
      <c r="A39" s="101" t="s">
        <v>46</v>
      </c>
      <c r="B39" s="89" t="s">
        <v>35</v>
      </c>
      <c r="C39" s="98">
        <f t="shared" si="13"/>
        <v>28396</v>
      </c>
      <c r="D39" s="98">
        <f t="shared" si="13"/>
        <v>28396</v>
      </c>
      <c r="E39" s="102">
        <f>D39/C39*100</f>
        <v>100</v>
      </c>
      <c r="F39" s="100">
        <v>0</v>
      </c>
      <c r="G39" s="100">
        <v>0</v>
      </c>
      <c r="H39" s="100">
        <v>28396</v>
      </c>
      <c r="I39" s="100">
        <v>28396</v>
      </c>
      <c r="J39" s="100">
        <v>0</v>
      </c>
      <c r="K39" s="100">
        <v>0</v>
      </c>
      <c r="L39" s="100">
        <v>0</v>
      </c>
      <c r="M39" s="100">
        <v>0</v>
      </c>
      <c r="N39" s="100">
        <v>0</v>
      </c>
      <c r="O39" s="100">
        <v>0</v>
      </c>
      <c r="P39" s="100">
        <f>I39+K39+M39+O39</f>
        <v>28396</v>
      </c>
      <c r="Q39" s="103"/>
      <c r="R39" s="103"/>
      <c r="S39" s="104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</row>
    <row r="40" spans="1:422" s="96" customFormat="1">
      <c r="A40" s="101" t="s">
        <v>39</v>
      </c>
      <c r="B40" s="89"/>
      <c r="C40" s="98">
        <f t="shared" si="13"/>
        <v>500462.69999999995</v>
      </c>
      <c r="D40" s="98">
        <f t="shared" si="13"/>
        <v>500462.6</v>
      </c>
      <c r="E40" s="100">
        <f>D40/C40*100</f>
        <v>99.999980018490902</v>
      </c>
      <c r="F40" s="100">
        <f t="shared" ref="F40:P40" si="16">SUM(F33:F39)</f>
        <v>0</v>
      </c>
      <c r="G40" s="100">
        <f t="shared" si="16"/>
        <v>0</v>
      </c>
      <c r="H40" s="100">
        <f t="shared" si="16"/>
        <v>375096.3</v>
      </c>
      <c r="I40" s="100">
        <f t="shared" si="16"/>
        <v>375096.3</v>
      </c>
      <c r="J40" s="100">
        <f t="shared" si="16"/>
        <v>125366.39999999999</v>
      </c>
      <c r="K40" s="100">
        <f t="shared" si="16"/>
        <v>125366.29999999999</v>
      </c>
      <c r="L40" s="100">
        <f t="shared" si="16"/>
        <v>0</v>
      </c>
      <c r="M40" s="100">
        <f t="shared" si="16"/>
        <v>0</v>
      </c>
      <c r="N40" s="100">
        <f t="shared" si="16"/>
        <v>0</v>
      </c>
      <c r="O40" s="100">
        <f t="shared" si="16"/>
        <v>0</v>
      </c>
      <c r="P40" s="100">
        <f t="shared" si="16"/>
        <v>500462.60000000003</v>
      </c>
      <c r="Q40" s="103"/>
      <c r="R40" s="103"/>
      <c r="S40" s="104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</row>
    <row r="41" spans="1:422" s="96" customFormat="1">
      <c r="A41" s="208" t="s">
        <v>47</v>
      </c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10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</row>
    <row r="42" spans="1:422" s="96" customFormat="1" ht="84">
      <c r="A42" s="8" t="s">
        <v>48</v>
      </c>
      <c r="B42" s="89" t="s">
        <v>35</v>
      </c>
      <c r="C42" s="134">
        <f>F42+H42+J42</f>
        <v>85083.3</v>
      </c>
      <c r="D42" s="134">
        <f>G42+I42+K42</f>
        <v>85083.3</v>
      </c>
      <c r="E42" s="105">
        <f>D42/C42*100</f>
        <v>100</v>
      </c>
      <c r="F42" s="134">
        <v>0</v>
      </c>
      <c r="G42" s="134">
        <v>0</v>
      </c>
      <c r="H42" s="134">
        <v>69448.600000000006</v>
      </c>
      <c r="I42" s="134">
        <v>69448.600000000006</v>
      </c>
      <c r="J42" s="134">
        <v>15634.7</v>
      </c>
      <c r="K42" s="134">
        <v>15634.7</v>
      </c>
      <c r="L42" s="134">
        <v>0</v>
      </c>
      <c r="M42" s="134">
        <v>0</v>
      </c>
      <c r="N42" s="134">
        <v>0</v>
      </c>
      <c r="O42" s="134">
        <v>0</v>
      </c>
      <c r="P42" s="134">
        <f>I42+K42</f>
        <v>85083.3</v>
      </c>
      <c r="Q42" s="132"/>
      <c r="R42" s="132"/>
      <c r="S42" s="13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</row>
    <row r="43" spans="1:422" s="107" customFormat="1" ht="48">
      <c r="A43" s="88" t="s">
        <v>49</v>
      </c>
      <c r="B43" s="89" t="s">
        <v>35</v>
      </c>
      <c r="C43" s="134">
        <f t="shared" ref="C43:D44" si="17">F43+H43+J43</f>
        <v>4778.8999999999996</v>
      </c>
      <c r="D43" s="134">
        <f t="shared" si="17"/>
        <v>4778.8999999999996</v>
      </c>
      <c r="E43" s="106">
        <f t="shared" ref="E43" si="18">D43/C43*100</f>
        <v>100</v>
      </c>
      <c r="F43" s="102">
        <v>0</v>
      </c>
      <c r="G43" s="102">
        <v>0</v>
      </c>
      <c r="H43" s="102">
        <v>4778.8999999999996</v>
      </c>
      <c r="I43" s="102">
        <v>4778.8999999999996</v>
      </c>
      <c r="J43" s="102">
        <v>0</v>
      </c>
      <c r="K43" s="102">
        <v>0</v>
      </c>
      <c r="L43" s="134">
        <v>0</v>
      </c>
      <c r="M43" s="134">
        <v>0</v>
      </c>
      <c r="N43" s="134">
        <v>0</v>
      </c>
      <c r="O43" s="134">
        <v>0</v>
      </c>
      <c r="P43" s="102">
        <f>I43</f>
        <v>4778.8999999999996</v>
      </c>
      <c r="Q43" s="92"/>
      <c r="R43" s="89"/>
      <c r="S43" s="93"/>
    </row>
    <row r="44" spans="1:422" s="107" customFormat="1" ht="12.75">
      <c r="A44" s="88" t="s">
        <v>39</v>
      </c>
      <c r="B44" s="89"/>
      <c r="C44" s="134">
        <f t="shared" si="17"/>
        <v>89862.2</v>
      </c>
      <c r="D44" s="134">
        <f t="shared" si="17"/>
        <v>89862.2</v>
      </c>
      <c r="E44" s="106">
        <f>D44/C44*100</f>
        <v>100</v>
      </c>
      <c r="F44" s="102">
        <f t="shared" ref="F44:P44" si="19">SUM(F42:F43)</f>
        <v>0</v>
      </c>
      <c r="G44" s="102">
        <f t="shared" si="19"/>
        <v>0</v>
      </c>
      <c r="H44" s="102">
        <f t="shared" si="19"/>
        <v>74227.5</v>
      </c>
      <c r="I44" s="102">
        <f t="shared" si="19"/>
        <v>74227.5</v>
      </c>
      <c r="J44" s="102">
        <f t="shared" si="19"/>
        <v>15634.7</v>
      </c>
      <c r="K44" s="102">
        <f t="shared" si="19"/>
        <v>15634.7</v>
      </c>
      <c r="L44" s="102">
        <f t="shared" si="19"/>
        <v>0</v>
      </c>
      <c r="M44" s="102">
        <f t="shared" si="19"/>
        <v>0</v>
      </c>
      <c r="N44" s="102">
        <f t="shared" si="19"/>
        <v>0</v>
      </c>
      <c r="O44" s="102">
        <f t="shared" si="19"/>
        <v>0</v>
      </c>
      <c r="P44" s="102">
        <f t="shared" si="19"/>
        <v>89862.2</v>
      </c>
      <c r="Q44" s="92"/>
      <c r="R44" s="89"/>
      <c r="S44" s="93"/>
    </row>
    <row r="45" spans="1:422" s="107" customFormat="1" ht="12.75">
      <c r="A45" s="208" t="s">
        <v>50</v>
      </c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10"/>
    </row>
    <row r="46" spans="1:422" s="107" customFormat="1" ht="132">
      <c r="A46" s="8" t="s">
        <v>51</v>
      </c>
      <c r="B46" s="108" t="s">
        <v>35</v>
      </c>
      <c r="C46" s="11">
        <f>F46+H46+J46</f>
        <v>30</v>
      </c>
      <c r="D46" s="11">
        <f>G46+I46+K46</f>
        <v>10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30</v>
      </c>
      <c r="K46" s="11">
        <v>10</v>
      </c>
      <c r="L46" s="11">
        <v>0</v>
      </c>
      <c r="M46" s="11">
        <v>0</v>
      </c>
      <c r="N46" s="11">
        <v>0</v>
      </c>
      <c r="O46" s="11">
        <v>0</v>
      </c>
      <c r="P46" s="11">
        <f>D46</f>
        <v>10</v>
      </c>
      <c r="Q46" s="132"/>
      <c r="R46" s="132"/>
      <c r="S46" s="133"/>
    </row>
    <row r="47" spans="1:422" s="3" customFormat="1" ht="48">
      <c r="A47" s="109" t="s">
        <v>52</v>
      </c>
      <c r="B47" s="110" t="s">
        <v>35</v>
      </c>
      <c r="C47" s="11">
        <f t="shared" ref="C47:D49" si="20">F47+H47+J47</f>
        <v>22.1</v>
      </c>
      <c r="D47" s="11">
        <f t="shared" si="20"/>
        <v>12</v>
      </c>
      <c r="E47" s="102">
        <f t="shared" ref="E47:E49" si="21">D47/C47*100</f>
        <v>54.298642533936651</v>
      </c>
      <c r="F47" s="102">
        <v>0</v>
      </c>
      <c r="G47" s="102">
        <v>0</v>
      </c>
      <c r="H47" s="134">
        <v>0</v>
      </c>
      <c r="I47" s="134">
        <v>0</v>
      </c>
      <c r="J47" s="102">
        <v>22.1</v>
      </c>
      <c r="K47" s="102">
        <v>12</v>
      </c>
      <c r="L47" s="102">
        <v>0</v>
      </c>
      <c r="M47" s="102">
        <v>0</v>
      </c>
      <c r="N47" s="134">
        <v>0</v>
      </c>
      <c r="O47" s="134">
        <v>0</v>
      </c>
      <c r="P47" s="11">
        <f t="shared" ref="P47:P49" si="22">D47</f>
        <v>12</v>
      </c>
      <c r="Q47" s="110"/>
      <c r="R47" s="111"/>
      <c r="S47" s="112"/>
    </row>
    <row r="48" spans="1:422" s="3" customFormat="1" ht="48">
      <c r="A48" s="113" t="s">
        <v>53</v>
      </c>
      <c r="B48" s="102" t="s">
        <v>35</v>
      </c>
      <c r="C48" s="134">
        <f t="shared" si="20"/>
        <v>51.4</v>
      </c>
      <c r="D48" s="134">
        <f t="shared" si="20"/>
        <v>48.7</v>
      </c>
      <c r="E48" s="102">
        <f t="shared" si="21"/>
        <v>94.747081712062268</v>
      </c>
      <c r="F48" s="102">
        <v>0</v>
      </c>
      <c r="G48" s="102">
        <v>0</v>
      </c>
      <c r="H48" s="134">
        <v>0</v>
      </c>
      <c r="I48" s="134">
        <v>0</v>
      </c>
      <c r="J48" s="102">
        <v>51.4</v>
      </c>
      <c r="K48" s="102">
        <v>48.7</v>
      </c>
      <c r="L48" s="102">
        <v>0</v>
      </c>
      <c r="M48" s="102">
        <v>0</v>
      </c>
      <c r="N48" s="134">
        <v>0</v>
      </c>
      <c r="O48" s="134">
        <v>0</v>
      </c>
      <c r="P48" s="134">
        <f t="shared" si="22"/>
        <v>48.7</v>
      </c>
      <c r="Q48" s="114"/>
      <c r="R48" s="114"/>
      <c r="S48" s="115"/>
    </row>
    <row r="49" spans="1:422" s="3" customFormat="1" ht="48">
      <c r="A49" s="113" t="s">
        <v>54</v>
      </c>
      <c r="B49" s="102" t="s">
        <v>35</v>
      </c>
      <c r="C49" s="134">
        <f t="shared" si="20"/>
        <v>8160.9</v>
      </c>
      <c r="D49" s="134">
        <f t="shared" si="20"/>
        <v>8160.9</v>
      </c>
      <c r="E49" s="102">
        <f t="shared" si="21"/>
        <v>100</v>
      </c>
      <c r="F49" s="102">
        <v>0</v>
      </c>
      <c r="G49" s="102">
        <v>0</v>
      </c>
      <c r="H49" s="134">
        <v>0</v>
      </c>
      <c r="I49" s="134">
        <v>0</v>
      </c>
      <c r="J49" s="102">
        <v>8160.9</v>
      </c>
      <c r="K49" s="102">
        <v>8160.9</v>
      </c>
      <c r="L49" s="102">
        <v>0</v>
      </c>
      <c r="M49" s="102">
        <v>0</v>
      </c>
      <c r="N49" s="134">
        <v>0</v>
      </c>
      <c r="O49" s="134">
        <v>0</v>
      </c>
      <c r="P49" s="134">
        <f t="shared" si="22"/>
        <v>8160.9</v>
      </c>
      <c r="Q49" s="114"/>
      <c r="R49" s="114"/>
      <c r="S49" s="115"/>
    </row>
    <row r="50" spans="1:422" s="3" customFormat="1">
      <c r="A50" s="116" t="s">
        <v>39</v>
      </c>
      <c r="B50" s="102"/>
      <c r="C50" s="134">
        <f>SUM(C46:C49)</f>
        <v>8264.4</v>
      </c>
      <c r="D50" s="134">
        <f t="shared" ref="D50:P50" si="23">SUM(D46:D49)</f>
        <v>8231.6</v>
      </c>
      <c r="E50" s="134">
        <f t="shared" si="23"/>
        <v>249.04572424599891</v>
      </c>
      <c r="F50" s="134">
        <f t="shared" si="23"/>
        <v>0</v>
      </c>
      <c r="G50" s="134">
        <f t="shared" si="23"/>
        <v>0</v>
      </c>
      <c r="H50" s="134">
        <f t="shared" si="23"/>
        <v>0</v>
      </c>
      <c r="I50" s="134">
        <f t="shared" si="23"/>
        <v>0</v>
      </c>
      <c r="J50" s="134">
        <f t="shared" si="23"/>
        <v>8264.4</v>
      </c>
      <c r="K50" s="134">
        <f t="shared" si="23"/>
        <v>8231.6</v>
      </c>
      <c r="L50" s="134">
        <f t="shared" si="23"/>
        <v>0</v>
      </c>
      <c r="M50" s="134">
        <f t="shared" si="23"/>
        <v>0</v>
      </c>
      <c r="N50" s="134">
        <f t="shared" si="23"/>
        <v>0</v>
      </c>
      <c r="O50" s="134">
        <f t="shared" si="23"/>
        <v>0</v>
      </c>
      <c r="P50" s="134">
        <f t="shared" si="23"/>
        <v>8231.6</v>
      </c>
      <c r="Q50" s="102"/>
      <c r="R50" s="102"/>
      <c r="S50" s="117"/>
    </row>
    <row r="51" spans="1:422" s="3" customFormat="1">
      <c r="A51" s="211" t="s">
        <v>55</v>
      </c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3"/>
    </row>
    <row r="52" spans="1:422" s="3" customFormat="1" ht="48">
      <c r="A52" s="118" t="s">
        <v>56</v>
      </c>
      <c r="B52" s="102" t="s">
        <v>35</v>
      </c>
      <c r="C52" s="134">
        <f>F52+H52+J52</f>
        <v>480</v>
      </c>
      <c r="D52" s="134">
        <f>G52+I52+K52</f>
        <v>480</v>
      </c>
      <c r="E52" s="134">
        <v>0</v>
      </c>
      <c r="F52" s="134">
        <v>0</v>
      </c>
      <c r="G52" s="134">
        <v>0</v>
      </c>
      <c r="H52" s="134">
        <v>0</v>
      </c>
      <c r="I52" s="134">
        <v>0</v>
      </c>
      <c r="J52" s="134">
        <v>480</v>
      </c>
      <c r="K52" s="134">
        <v>480</v>
      </c>
      <c r="L52" s="134">
        <v>0</v>
      </c>
      <c r="M52" s="134">
        <v>0</v>
      </c>
      <c r="N52" s="134">
        <v>0</v>
      </c>
      <c r="O52" s="134">
        <v>0</v>
      </c>
      <c r="P52" s="134">
        <f>G52+I52+K52+M52+O52</f>
        <v>480</v>
      </c>
      <c r="Q52" s="134"/>
      <c r="R52" s="134"/>
      <c r="S52" s="135"/>
    </row>
    <row r="53" spans="1:422" s="3" customFormat="1" ht="36">
      <c r="A53" s="88" t="s">
        <v>57</v>
      </c>
      <c r="B53" s="108" t="s">
        <v>58</v>
      </c>
      <c r="C53" s="134">
        <f t="shared" ref="C53:D56" si="24">F53+H53+J53</f>
        <v>3480.9</v>
      </c>
      <c r="D53" s="134">
        <f t="shared" si="24"/>
        <v>3480.9</v>
      </c>
      <c r="E53" s="102">
        <f>D53/C53*100</f>
        <v>100</v>
      </c>
      <c r="F53" s="102">
        <v>0</v>
      </c>
      <c r="G53" s="102">
        <v>0</v>
      </c>
      <c r="H53" s="102">
        <v>3480.9</v>
      </c>
      <c r="I53" s="102">
        <v>3480.9</v>
      </c>
      <c r="J53" s="102">
        <v>0</v>
      </c>
      <c r="K53" s="102">
        <v>0</v>
      </c>
      <c r="L53" s="102">
        <v>0</v>
      </c>
      <c r="M53" s="102">
        <v>0</v>
      </c>
      <c r="N53" s="102">
        <v>0</v>
      </c>
      <c r="O53" s="102">
        <v>0</v>
      </c>
      <c r="P53" s="134">
        <f t="shared" ref="P53:P55" si="25">G53+I53+K53+M53+O53</f>
        <v>3480.9</v>
      </c>
      <c r="Q53" s="119"/>
      <c r="R53" s="108"/>
      <c r="S53" s="120"/>
    </row>
    <row r="54" spans="1:422" s="3" customFormat="1" ht="48">
      <c r="A54" s="88" t="s">
        <v>59</v>
      </c>
      <c r="B54" s="89" t="s">
        <v>35</v>
      </c>
      <c r="C54" s="134">
        <f t="shared" si="24"/>
        <v>0</v>
      </c>
      <c r="D54" s="134">
        <f t="shared" si="24"/>
        <v>0</v>
      </c>
      <c r="E54" s="102">
        <v>0</v>
      </c>
      <c r="F54" s="102">
        <v>0</v>
      </c>
      <c r="G54" s="102">
        <v>0</v>
      </c>
      <c r="H54" s="102">
        <v>0</v>
      </c>
      <c r="I54" s="102">
        <v>0</v>
      </c>
      <c r="J54" s="102">
        <v>0</v>
      </c>
      <c r="K54" s="102">
        <v>0</v>
      </c>
      <c r="L54" s="102">
        <v>0</v>
      </c>
      <c r="M54" s="102">
        <v>0</v>
      </c>
      <c r="N54" s="102">
        <v>0</v>
      </c>
      <c r="O54" s="102">
        <v>0</v>
      </c>
      <c r="P54" s="134">
        <f t="shared" si="25"/>
        <v>0</v>
      </c>
      <c r="Q54" s="92"/>
      <c r="R54" s="89"/>
      <c r="S54" s="93"/>
    </row>
    <row r="55" spans="1:422" s="3" customFormat="1" ht="48">
      <c r="A55" s="88" t="s">
        <v>60</v>
      </c>
      <c r="B55" s="89" t="s">
        <v>35</v>
      </c>
      <c r="C55" s="134">
        <f t="shared" si="24"/>
        <v>160</v>
      </c>
      <c r="D55" s="134">
        <f t="shared" si="24"/>
        <v>160</v>
      </c>
      <c r="E55" s="102">
        <f t="shared" ref="E55:E56" si="26">D55/C55*100</f>
        <v>100</v>
      </c>
      <c r="F55" s="102">
        <v>0</v>
      </c>
      <c r="G55" s="102">
        <v>0</v>
      </c>
      <c r="H55" s="102">
        <v>0</v>
      </c>
      <c r="I55" s="102">
        <v>0</v>
      </c>
      <c r="J55" s="102">
        <v>160</v>
      </c>
      <c r="K55" s="102">
        <v>160</v>
      </c>
      <c r="L55" s="102">
        <v>0</v>
      </c>
      <c r="M55" s="102">
        <v>0</v>
      </c>
      <c r="N55" s="102">
        <v>0</v>
      </c>
      <c r="O55" s="102">
        <v>0</v>
      </c>
      <c r="P55" s="134">
        <f t="shared" si="25"/>
        <v>160</v>
      </c>
      <c r="Q55" s="92"/>
      <c r="R55" s="89"/>
      <c r="S55" s="93"/>
    </row>
    <row r="56" spans="1:422" s="3" customFormat="1" ht="15.75" thickBot="1">
      <c r="A56" s="121" t="s">
        <v>39</v>
      </c>
      <c r="B56" s="122"/>
      <c r="C56" s="134">
        <f t="shared" si="24"/>
        <v>4120.8999999999996</v>
      </c>
      <c r="D56" s="134">
        <f t="shared" si="24"/>
        <v>4120.8999999999996</v>
      </c>
      <c r="E56" s="102">
        <f t="shared" si="26"/>
        <v>100</v>
      </c>
      <c r="F56" s="11">
        <f t="shared" ref="F56:P56" si="27">SUM(F52:F55)</f>
        <v>0</v>
      </c>
      <c r="G56" s="11">
        <f t="shared" si="27"/>
        <v>0</v>
      </c>
      <c r="H56" s="11">
        <f t="shared" si="27"/>
        <v>3480.9</v>
      </c>
      <c r="I56" s="11">
        <f t="shared" si="27"/>
        <v>3480.9</v>
      </c>
      <c r="J56" s="11">
        <f t="shared" si="27"/>
        <v>640</v>
      </c>
      <c r="K56" s="11">
        <f t="shared" si="27"/>
        <v>640</v>
      </c>
      <c r="L56" s="11">
        <f t="shared" si="27"/>
        <v>0</v>
      </c>
      <c r="M56" s="11">
        <f t="shared" si="27"/>
        <v>0</v>
      </c>
      <c r="N56" s="11">
        <f t="shared" si="27"/>
        <v>0</v>
      </c>
      <c r="O56" s="11">
        <f t="shared" si="27"/>
        <v>0</v>
      </c>
      <c r="P56" s="11">
        <f t="shared" si="27"/>
        <v>4120.8999999999996</v>
      </c>
      <c r="Q56" s="122"/>
      <c r="R56" s="122"/>
      <c r="S56" s="123"/>
    </row>
    <row r="57" spans="1:422" s="17" customFormat="1" ht="15.75" thickBot="1">
      <c r="A57" s="124" t="s">
        <v>20</v>
      </c>
      <c r="B57" s="125"/>
      <c r="C57" s="126">
        <f>C31+C40+C44+C50+C56</f>
        <v>852172.2</v>
      </c>
      <c r="D57" s="126">
        <f>D31+D40+D44+D50+D56</f>
        <v>852028.89999999991</v>
      </c>
      <c r="E57" s="126">
        <f>D57/C57*100</f>
        <v>99.983184149870169</v>
      </c>
      <c r="F57" s="126">
        <f t="shared" ref="F57:P57" si="28">F31+F40+F44+F50+F56</f>
        <v>0</v>
      </c>
      <c r="G57" s="126">
        <f t="shared" si="28"/>
        <v>0</v>
      </c>
      <c r="H57" s="126">
        <f t="shared" si="28"/>
        <v>629319.6</v>
      </c>
      <c r="I57" s="126">
        <f t="shared" si="28"/>
        <v>629319.6</v>
      </c>
      <c r="J57" s="126">
        <f t="shared" si="28"/>
        <v>222852.6</v>
      </c>
      <c r="K57" s="126">
        <f t="shared" si="28"/>
        <v>222709.30000000002</v>
      </c>
      <c r="L57" s="126">
        <f t="shared" si="28"/>
        <v>0</v>
      </c>
      <c r="M57" s="126">
        <f t="shared" si="28"/>
        <v>0</v>
      </c>
      <c r="N57" s="126">
        <f t="shared" si="28"/>
        <v>0</v>
      </c>
      <c r="O57" s="126">
        <f t="shared" si="28"/>
        <v>0</v>
      </c>
      <c r="P57" s="126">
        <f t="shared" si="28"/>
        <v>852028.9</v>
      </c>
      <c r="Q57" s="126"/>
      <c r="R57" s="127"/>
      <c r="S57" s="128"/>
    </row>
    <row r="58" spans="1:422" s="3" customFormat="1" ht="15.75">
      <c r="A58" s="214" t="s">
        <v>61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6"/>
    </row>
    <row r="59" spans="1:422" s="3" customFormat="1">
      <c r="A59" s="217" t="s">
        <v>62</v>
      </c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</row>
    <row r="60" spans="1:422" s="3" customFormat="1" ht="141.75" customHeight="1">
      <c r="A60" s="108" t="s">
        <v>63</v>
      </c>
      <c r="B60" s="108" t="s">
        <v>127</v>
      </c>
      <c r="C60" s="111">
        <f>F60+H60+J60</f>
        <v>1731.2</v>
      </c>
      <c r="D60" s="111">
        <f>G60+I60+K60</f>
        <v>1340.4</v>
      </c>
      <c r="E60" s="111">
        <f>D60/C60*100</f>
        <v>77.426062846580407</v>
      </c>
      <c r="F60" s="111">
        <v>0</v>
      </c>
      <c r="G60" s="111">
        <v>0</v>
      </c>
      <c r="H60" s="111">
        <v>0</v>
      </c>
      <c r="I60" s="111">
        <v>0</v>
      </c>
      <c r="J60" s="111">
        <v>1731.2</v>
      </c>
      <c r="K60" s="111">
        <v>1340.4</v>
      </c>
      <c r="L60" s="111">
        <v>0</v>
      </c>
      <c r="M60" s="111">
        <v>0</v>
      </c>
      <c r="N60" s="111">
        <v>0</v>
      </c>
      <c r="O60" s="111">
        <v>0</v>
      </c>
      <c r="P60" s="111">
        <f>G60+I60+K60+M60+O60</f>
        <v>1340.4</v>
      </c>
      <c r="Q60" s="89"/>
      <c r="R60" s="89"/>
      <c r="S60" s="89"/>
    </row>
    <row r="61" spans="1:422" s="3" customFormat="1">
      <c r="A61" s="217" t="s">
        <v>65</v>
      </c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</row>
    <row r="62" spans="1:422" s="3" customFormat="1" ht="120">
      <c r="A62" s="108" t="s">
        <v>66</v>
      </c>
      <c r="B62" s="108" t="s">
        <v>64</v>
      </c>
      <c r="C62" s="111">
        <v>100</v>
      </c>
      <c r="D62" s="111">
        <v>100</v>
      </c>
      <c r="E62" s="111">
        <f>D62/C62*100</f>
        <v>100</v>
      </c>
      <c r="F62" s="111">
        <v>0</v>
      </c>
      <c r="G62" s="111">
        <v>0</v>
      </c>
      <c r="H62" s="111">
        <v>0</v>
      </c>
      <c r="I62" s="111">
        <v>0</v>
      </c>
      <c r="J62" s="111">
        <v>100</v>
      </c>
      <c r="K62" s="111">
        <v>100</v>
      </c>
      <c r="L62" s="111">
        <v>0</v>
      </c>
      <c r="M62" s="111">
        <v>0</v>
      </c>
      <c r="N62" s="111">
        <v>0</v>
      </c>
      <c r="O62" s="111">
        <v>0</v>
      </c>
      <c r="P62" s="111">
        <f>D62</f>
        <v>100</v>
      </c>
      <c r="Q62" s="89"/>
      <c r="R62" s="89"/>
      <c r="S62" s="89"/>
    </row>
    <row r="63" spans="1:422" s="3" customFormat="1" ht="48.75" thickBot="1">
      <c r="A63" s="158" t="s">
        <v>67</v>
      </c>
      <c r="B63" s="9" t="s">
        <v>31</v>
      </c>
      <c r="C63" s="159">
        <v>0</v>
      </c>
      <c r="D63" s="159">
        <v>0</v>
      </c>
      <c r="E63" s="159">
        <v>0</v>
      </c>
      <c r="F63" s="159">
        <v>0</v>
      </c>
      <c r="G63" s="159">
        <v>0</v>
      </c>
      <c r="H63" s="159">
        <v>0</v>
      </c>
      <c r="I63" s="159">
        <v>0</v>
      </c>
      <c r="J63" s="159">
        <v>0</v>
      </c>
      <c r="K63" s="159">
        <v>0</v>
      </c>
      <c r="L63" s="159">
        <v>0</v>
      </c>
      <c r="M63" s="159">
        <v>0</v>
      </c>
      <c r="N63" s="159">
        <v>0</v>
      </c>
      <c r="O63" s="159">
        <v>0</v>
      </c>
      <c r="P63" s="159">
        <v>0</v>
      </c>
      <c r="Q63" s="160"/>
      <c r="R63" s="160"/>
      <c r="S63" s="161"/>
    </row>
    <row r="64" spans="1:422" s="4" customFormat="1" ht="15.75" thickBot="1">
      <c r="A64" s="13" t="s">
        <v>20</v>
      </c>
      <c r="B64" s="14"/>
      <c r="C64" s="15">
        <f>SUM(C60:C63)</f>
        <v>1831.2</v>
      </c>
      <c r="D64" s="15">
        <f>SUM(D60:D63)</f>
        <v>1440.4</v>
      </c>
      <c r="E64" s="15">
        <f>D64/C64*100</f>
        <v>78.658802970729582</v>
      </c>
      <c r="F64" s="15">
        <f t="shared" ref="F64:P64" si="29">SUM(F60:F63)</f>
        <v>0</v>
      </c>
      <c r="G64" s="15">
        <f t="shared" si="29"/>
        <v>0</v>
      </c>
      <c r="H64" s="15">
        <f t="shared" si="29"/>
        <v>0</v>
      </c>
      <c r="I64" s="15">
        <f t="shared" si="29"/>
        <v>0</v>
      </c>
      <c r="J64" s="15">
        <f t="shared" si="29"/>
        <v>1831.2</v>
      </c>
      <c r="K64" s="15">
        <f t="shared" si="29"/>
        <v>1440.4</v>
      </c>
      <c r="L64" s="15">
        <f t="shared" si="29"/>
        <v>0</v>
      </c>
      <c r="M64" s="15">
        <f t="shared" si="29"/>
        <v>0</v>
      </c>
      <c r="N64" s="15">
        <f t="shared" si="29"/>
        <v>0</v>
      </c>
      <c r="O64" s="15">
        <f t="shared" si="29"/>
        <v>0</v>
      </c>
      <c r="P64" s="15">
        <f t="shared" si="29"/>
        <v>1440.4</v>
      </c>
      <c r="Q64" s="26"/>
      <c r="R64" s="26"/>
      <c r="S64" s="40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</row>
    <row r="65" spans="1:422" s="4" customFormat="1" ht="15.75" thickBot="1">
      <c r="A65" s="195" t="s">
        <v>68</v>
      </c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7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</row>
    <row r="66" spans="1:422" s="4" customFormat="1">
      <c r="A66" s="218" t="s">
        <v>69</v>
      </c>
      <c r="B66" s="219"/>
      <c r="C66" s="219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20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</row>
    <row r="67" spans="1:422" s="4" customFormat="1" ht="48">
      <c r="A67" s="109" t="s">
        <v>70</v>
      </c>
      <c r="B67" s="110" t="s">
        <v>31</v>
      </c>
      <c r="C67" s="136">
        <f>F67+H67+J67</f>
        <v>16664.400000000001</v>
      </c>
      <c r="D67" s="136">
        <f>G67+I67+K67</f>
        <v>16502.7</v>
      </c>
      <c r="E67" s="136">
        <f>D67/C67*100</f>
        <v>99.029668034852733</v>
      </c>
      <c r="F67" s="136">
        <v>0</v>
      </c>
      <c r="G67" s="136">
        <v>0</v>
      </c>
      <c r="H67" s="136">
        <v>3381.9</v>
      </c>
      <c r="I67" s="136">
        <v>3381.9</v>
      </c>
      <c r="J67" s="136">
        <v>13282.5</v>
      </c>
      <c r="K67" s="136">
        <v>13120.8</v>
      </c>
      <c r="L67" s="136">
        <v>0</v>
      </c>
      <c r="M67" s="136">
        <v>0</v>
      </c>
      <c r="N67" s="136">
        <v>0</v>
      </c>
      <c r="O67" s="136">
        <v>0</v>
      </c>
      <c r="P67" s="136">
        <f>I67+K67</f>
        <v>16502.7</v>
      </c>
      <c r="Q67" s="136"/>
      <c r="R67" s="136"/>
      <c r="S67" s="137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</row>
    <row r="68" spans="1:422" s="4" customFormat="1" ht="60">
      <c r="A68" s="109" t="s">
        <v>71</v>
      </c>
      <c r="B68" s="110" t="s">
        <v>31</v>
      </c>
      <c r="C68" s="136">
        <f t="shared" ref="C68:D71" si="30">F68+H68+J68</f>
        <v>123.2</v>
      </c>
      <c r="D68" s="136">
        <f t="shared" si="30"/>
        <v>100.2</v>
      </c>
      <c r="E68" s="136">
        <f t="shared" ref="E68:E71" si="31">D68/C68*100</f>
        <v>81.331168831168839</v>
      </c>
      <c r="F68" s="136">
        <v>0</v>
      </c>
      <c r="G68" s="136">
        <v>0</v>
      </c>
      <c r="H68" s="136">
        <v>17</v>
      </c>
      <c r="I68" s="136">
        <v>17</v>
      </c>
      <c r="J68" s="136">
        <v>106.2</v>
      </c>
      <c r="K68" s="136">
        <v>83.2</v>
      </c>
      <c r="L68" s="136">
        <v>0</v>
      </c>
      <c r="M68" s="136">
        <v>0</v>
      </c>
      <c r="N68" s="136">
        <v>0</v>
      </c>
      <c r="O68" s="136">
        <v>0</v>
      </c>
      <c r="P68" s="136">
        <f t="shared" ref="P68:P69" si="32">I68+K68</f>
        <v>100.2</v>
      </c>
      <c r="Q68" s="136"/>
      <c r="R68" s="136"/>
      <c r="S68" s="137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</row>
    <row r="69" spans="1:422" s="4" customFormat="1" ht="48">
      <c r="A69" s="109" t="s">
        <v>72</v>
      </c>
      <c r="B69" s="110" t="s">
        <v>31</v>
      </c>
      <c r="C69" s="136">
        <f t="shared" si="30"/>
        <v>22</v>
      </c>
      <c r="D69" s="136">
        <f t="shared" si="30"/>
        <v>0</v>
      </c>
      <c r="E69" s="136">
        <f t="shared" si="31"/>
        <v>0</v>
      </c>
      <c r="F69" s="136">
        <v>0</v>
      </c>
      <c r="G69" s="136">
        <v>0</v>
      </c>
      <c r="H69" s="136">
        <v>0</v>
      </c>
      <c r="I69" s="136">
        <v>0</v>
      </c>
      <c r="J69" s="136">
        <v>22</v>
      </c>
      <c r="K69" s="136">
        <v>0</v>
      </c>
      <c r="L69" s="136">
        <v>0</v>
      </c>
      <c r="M69" s="136">
        <v>0</v>
      </c>
      <c r="N69" s="136">
        <v>0</v>
      </c>
      <c r="O69" s="136">
        <v>0</v>
      </c>
      <c r="P69" s="136">
        <f t="shared" si="32"/>
        <v>0</v>
      </c>
      <c r="Q69" s="136"/>
      <c r="R69" s="136"/>
      <c r="S69" s="137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</row>
    <row r="70" spans="1:422" s="4" customFormat="1" ht="51" customHeight="1">
      <c r="A70" s="109" t="s">
        <v>73</v>
      </c>
      <c r="B70" s="110" t="s">
        <v>31</v>
      </c>
      <c r="C70" s="136">
        <f t="shared" si="30"/>
        <v>900</v>
      </c>
      <c r="D70" s="136">
        <f t="shared" si="30"/>
        <v>900</v>
      </c>
      <c r="E70" s="136">
        <f t="shared" si="31"/>
        <v>100</v>
      </c>
      <c r="F70" s="136">
        <v>0</v>
      </c>
      <c r="G70" s="136">
        <v>0</v>
      </c>
      <c r="H70" s="136">
        <v>855</v>
      </c>
      <c r="I70" s="136">
        <v>855</v>
      </c>
      <c r="J70" s="136">
        <v>45</v>
      </c>
      <c r="K70" s="136">
        <v>45</v>
      </c>
      <c r="L70" s="136">
        <v>0</v>
      </c>
      <c r="M70" s="136">
        <v>0</v>
      </c>
      <c r="N70" s="136">
        <v>0</v>
      </c>
      <c r="O70" s="136">
        <v>0</v>
      </c>
      <c r="P70" s="136">
        <v>900</v>
      </c>
      <c r="Q70" s="136"/>
      <c r="R70" s="136"/>
      <c r="S70" s="137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</row>
    <row r="71" spans="1:422" s="4" customFormat="1" ht="51" customHeight="1">
      <c r="A71" s="109" t="s">
        <v>74</v>
      </c>
      <c r="B71" s="110" t="s">
        <v>31</v>
      </c>
      <c r="C71" s="136">
        <f t="shared" si="30"/>
        <v>116.89999999999999</v>
      </c>
      <c r="D71" s="136">
        <f t="shared" si="30"/>
        <v>116.89999999999999</v>
      </c>
      <c r="E71" s="136">
        <f t="shared" si="31"/>
        <v>100</v>
      </c>
      <c r="F71" s="136">
        <v>0</v>
      </c>
      <c r="G71" s="136">
        <v>0</v>
      </c>
      <c r="H71" s="136">
        <v>111.1</v>
      </c>
      <c r="I71" s="136">
        <v>111.1</v>
      </c>
      <c r="J71" s="136">
        <v>5.8</v>
      </c>
      <c r="K71" s="136">
        <v>5.8</v>
      </c>
      <c r="L71" s="136">
        <v>0</v>
      </c>
      <c r="M71" s="136">
        <v>0</v>
      </c>
      <c r="N71" s="136">
        <v>0</v>
      </c>
      <c r="O71" s="136">
        <v>0</v>
      </c>
      <c r="P71" s="136">
        <v>116.9</v>
      </c>
      <c r="Q71" s="136"/>
      <c r="R71" s="136"/>
      <c r="S71" s="137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</row>
    <row r="72" spans="1:422" s="4" customFormat="1">
      <c r="A72" s="109" t="s">
        <v>39</v>
      </c>
      <c r="B72" s="110"/>
      <c r="C72" s="136">
        <f>SUM(C67:C71)</f>
        <v>17826.500000000004</v>
      </c>
      <c r="D72" s="136">
        <f t="shared" ref="D72:P72" si="33">SUM(D67:D71)</f>
        <v>17619.800000000003</v>
      </c>
      <c r="E72" s="136">
        <f t="shared" si="33"/>
        <v>380.3608368660216</v>
      </c>
      <c r="F72" s="136">
        <f t="shared" si="33"/>
        <v>0</v>
      </c>
      <c r="G72" s="136">
        <f t="shared" si="33"/>
        <v>0</v>
      </c>
      <c r="H72" s="136">
        <f t="shared" si="33"/>
        <v>4365</v>
      </c>
      <c r="I72" s="136">
        <f t="shared" si="33"/>
        <v>4365</v>
      </c>
      <c r="J72" s="136">
        <f t="shared" si="33"/>
        <v>13461.5</v>
      </c>
      <c r="K72" s="136">
        <f t="shared" si="33"/>
        <v>13254.8</v>
      </c>
      <c r="L72" s="136">
        <f t="shared" si="33"/>
        <v>0</v>
      </c>
      <c r="M72" s="136">
        <f t="shared" si="33"/>
        <v>0</v>
      </c>
      <c r="N72" s="136">
        <f t="shared" si="33"/>
        <v>0</v>
      </c>
      <c r="O72" s="136">
        <f t="shared" si="33"/>
        <v>0</v>
      </c>
      <c r="P72" s="136">
        <f t="shared" si="33"/>
        <v>17619.800000000003</v>
      </c>
      <c r="Q72" s="136"/>
      <c r="R72" s="136"/>
      <c r="S72" s="137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</row>
    <row r="73" spans="1:422" s="4" customFormat="1">
      <c r="A73" s="221" t="s">
        <v>75</v>
      </c>
      <c r="B73" s="222"/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</row>
    <row r="74" spans="1:422" s="4" customFormat="1" ht="48">
      <c r="A74" s="138" t="s">
        <v>76</v>
      </c>
      <c r="B74" s="139" t="s">
        <v>31</v>
      </c>
      <c r="C74" s="140">
        <f>F74+H74+J74+L74+N74</f>
        <v>51.2</v>
      </c>
      <c r="D74" s="140">
        <f>G74+I74+K74+M74+O74</f>
        <v>51.2</v>
      </c>
      <c r="E74" s="140">
        <f>D74/C74*100</f>
        <v>100</v>
      </c>
      <c r="F74" s="140">
        <v>0</v>
      </c>
      <c r="G74" s="140">
        <v>0</v>
      </c>
      <c r="H74" s="140">
        <v>0</v>
      </c>
      <c r="I74" s="140">
        <v>0</v>
      </c>
      <c r="J74" s="140">
        <v>51.2</v>
      </c>
      <c r="K74" s="140">
        <v>51.2</v>
      </c>
      <c r="L74" s="140">
        <v>0</v>
      </c>
      <c r="M74" s="140">
        <v>0</v>
      </c>
      <c r="N74" s="140">
        <v>0</v>
      </c>
      <c r="O74" s="140">
        <v>0</v>
      </c>
      <c r="P74" s="140">
        <f>D74</f>
        <v>51.2</v>
      </c>
      <c r="Q74" s="140"/>
      <c r="R74" s="140"/>
      <c r="S74" s="141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</row>
    <row r="75" spans="1:422" s="4" customFormat="1">
      <c r="A75" s="138" t="s">
        <v>77</v>
      </c>
      <c r="B75" s="139"/>
      <c r="C75" s="140">
        <f t="shared" ref="C75:P75" si="34">SUM(C74:C74)</f>
        <v>51.2</v>
      </c>
      <c r="D75" s="140">
        <f t="shared" si="34"/>
        <v>51.2</v>
      </c>
      <c r="E75" s="140">
        <f t="shared" si="34"/>
        <v>100</v>
      </c>
      <c r="F75" s="140">
        <f t="shared" si="34"/>
        <v>0</v>
      </c>
      <c r="G75" s="140">
        <f t="shared" si="34"/>
        <v>0</v>
      </c>
      <c r="H75" s="140">
        <f t="shared" si="34"/>
        <v>0</v>
      </c>
      <c r="I75" s="140">
        <f t="shared" si="34"/>
        <v>0</v>
      </c>
      <c r="J75" s="140">
        <f t="shared" si="34"/>
        <v>51.2</v>
      </c>
      <c r="K75" s="140">
        <f t="shared" si="34"/>
        <v>51.2</v>
      </c>
      <c r="L75" s="140">
        <f t="shared" si="34"/>
        <v>0</v>
      </c>
      <c r="M75" s="140">
        <f t="shared" si="34"/>
        <v>0</v>
      </c>
      <c r="N75" s="140">
        <f t="shared" si="34"/>
        <v>0</v>
      </c>
      <c r="O75" s="140">
        <f t="shared" si="34"/>
        <v>0</v>
      </c>
      <c r="P75" s="140">
        <f t="shared" si="34"/>
        <v>51.2</v>
      </c>
      <c r="Q75" s="136"/>
      <c r="R75" s="136"/>
      <c r="S75" s="137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</row>
    <row r="76" spans="1:422" s="4" customFormat="1">
      <c r="A76" s="224" t="s">
        <v>78</v>
      </c>
      <c r="B76" s="225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6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</row>
    <row r="77" spans="1:422" s="4" customFormat="1" ht="48">
      <c r="A77" s="138" t="s">
        <v>79</v>
      </c>
      <c r="B77" s="139" t="s">
        <v>31</v>
      </c>
      <c r="C77" s="140">
        <f>F77+H77+J77+L77+N77</f>
        <v>25</v>
      </c>
      <c r="D77" s="140">
        <f>G77+I77+K77+M77+O77</f>
        <v>25</v>
      </c>
      <c r="E77" s="140">
        <f>D77/C77*100</f>
        <v>100</v>
      </c>
      <c r="F77" s="140">
        <v>0</v>
      </c>
      <c r="G77" s="140">
        <v>0</v>
      </c>
      <c r="H77" s="140"/>
      <c r="I77" s="140">
        <v>0</v>
      </c>
      <c r="J77" s="140">
        <v>25</v>
      </c>
      <c r="K77" s="140">
        <v>25</v>
      </c>
      <c r="L77" s="140">
        <v>0</v>
      </c>
      <c r="M77" s="140">
        <v>0</v>
      </c>
      <c r="N77" s="140">
        <v>0</v>
      </c>
      <c r="O77" s="140">
        <v>0</v>
      </c>
      <c r="P77" s="140">
        <f>D77</f>
        <v>25</v>
      </c>
      <c r="Q77" s="136"/>
      <c r="R77" s="136"/>
      <c r="S77" s="137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</row>
    <row r="78" spans="1:422" s="4" customFormat="1">
      <c r="A78" s="142" t="s">
        <v>39</v>
      </c>
      <c r="B78" s="143"/>
      <c r="C78" s="144">
        <f>SUM(C77)</f>
        <v>25</v>
      </c>
      <c r="D78" s="144">
        <f t="shared" ref="D78:P78" si="35">SUM(D77)</f>
        <v>25</v>
      </c>
      <c r="E78" s="144">
        <f t="shared" si="35"/>
        <v>100</v>
      </c>
      <c r="F78" s="144">
        <f t="shared" si="35"/>
        <v>0</v>
      </c>
      <c r="G78" s="144">
        <f t="shared" si="35"/>
        <v>0</v>
      </c>
      <c r="H78" s="144">
        <f t="shared" si="35"/>
        <v>0</v>
      </c>
      <c r="I78" s="144">
        <f t="shared" si="35"/>
        <v>0</v>
      </c>
      <c r="J78" s="144">
        <f t="shared" si="35"/>
        <v>25</v>
      </c>
      <c r="K78" s="144">
        <f t="shared" si="35"/>
        <v>25</v>
      </c>
      <c r="L78" s="144">
        <f t="shared" si="35"/>
        <v>0</v>
      </c>
      <c r="M78" s="144">
        <f t="shared" si="35"/>
        <v>0</v>
      </c>
      <c r="N78" s="144">
        <f t="shared" si="35"/>
        <v>0</v>
      </c>
      <c r="O78" s="144">
        <f t="shared" si="35"/>
        <v>0</v>
      </c>
      <c r="P78" s="144">
        <f t="shared" si="35"/>
        <v>25</v>
      </c>
      <c r="Q78" s="144"/>
      <c r="R78" s="144"/>
      <c r="S78" s="145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</row>
    <row r="79" spans="1:422" s="4" customFormat="1" ht="15.75">
      <c r="A79" s="146" t="s">
        <v>20</v>
      </c>
      <c r="B79" s="147"/>
      <c r="C79" s="148">
        <f t="shared" ref="C79:P79" si="36">C72+C75+C78</f>
        <v>17902.700000000004</v>
      </c>
      <c r="D79" s="148">
        <f t="shared" si="36"/>
        <v>17696.000000000004</v>
      </c>
      <c r="E79" s="148">
        <f>D79/C79*100</f>
        <v>98.845425550335975</v>
      </c>
      <c r="F79" s="148">
        <f t="shared" si="36"/>
        <v>0</v>
      </c>
      <c r="G79" s="148">
        <f t="shared" si="36"/>
        <v>0</v>
      </c>
      <c r="H79" s="148">
        <f t="shared" si="36"/>
        <v>4365</v>
      </c>
      <c r="I79" s="148">
        <f t="shared" si="36"/>
        <v>4365</v>
      </c>
      <c r="J79" s="148">
        <f t="shared" si="36"/>
        <v>13537.7</v>
      </c>
      <c r="K79" s="148">
        <f t="shared" si="36"/>
        <v>13331</v>
      </c>
      <c r="L79" s="148">
        <f t="shared" si="36"/>
        <v>0</v>
      </c>
      <c r="M79" s="148">
        <f t="shared" si="36"/>
        <v>0</v>
      </c>
      <c r="N79" s="148">
        <f t="shared" si="36"/>
        <v>0</v>
      </c>
      <c r="O79" s="148">
        <f t="shared" si="36"/>
        <v>0</v>
      </c>
      <c r="P79" s="148">
        <f t="shared" si="36"/>
        <v>17696.000000000004</v>
      </c>
      <c r="Q79" s="148"/>
      <c r="R79" s="148"/>
      <c r="S79" s="149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</row>
    <row r="80" spans="1:422" s="4" customFormat="1" ht="23.25" customHeight="1" thickBot="1">
      <c r="A80" s="227" t="s">
        <v>131</v>
      </c>
      <c r="B80" s="228"/>
      <c r="C80" s="228"/>
      <c r="D80" s="228"/>
      <c r="E80" s="228"/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9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</row>
    <row r="81" spans="1:422" s="4" customFormat="1" ht="114" customHeight="1" thickBot="1">
      <c r="A81" s="30" t="s">
        <v>80</v>
      </c>
      <c r="B81" s="31" t="s">
        <v>81</v>
      </c>
      <c r="C81" s="10">
        <f>F81+H81+J81+L81+N81</f>
        <v>1983.6</v>
      </c>
      <c r="D81" s="10">
        <f>G81+I81+K81+M81+O81</f>
        <v>1983.6</v>
      </c>
      <c r="E81" s="10">
        <f>D81/C81*100</f>
        <v>100</v>
      </c>
      <c r="F81" s="10">
        <v>0</v>
      </c>
      <c r="G81" s="10">
        <v>0</v>
      </c>
      <c r="H81" s="10">
        <v>1487.7</v>
      </c>
      <c r="I81" s="10">
        <v>1487.7</v>
      </c>
      <c r="J81" s="10">
        <v>495.9</v>
      </c>
      <c r="K81" s="10">
        <v>495.9</v>
      </c>
      <c r="L81" s="10">
        <v>0</v>
      </c>
      <c r="M81" s="10">
        <v>0</v>
      </c>
      <c r="N81" s="10">
        <v>0</v>
      </c>
      <c r="O81" s="10">
        <v>0</v>
      </c>
      <c r="P81" s="10">
        <f>I81+K81+M81+O81</f>
        <v>1983.6</v>
      </c>
      <c r="Q81" s="131"/>
      <c r="R81" s="131"/>
      <c r="S81" s="41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/>
      <c r="PC81" s="3"/>
      <c r="PD81" s="3"/>
      <c r="PE81" s="3"/>
      <c r="PF81" s="3"/>
    </row>
    <row r="82" spans="1:422" s="4" customFormat="1" ht="15.75" thickBot="1">
      <c r="A82" s="13" t="s">
        <v>20</v>
      </c>
      <c r="B82" s="14"/>
      <c r="C82" s="15">
        <f>SUM(C81:C81)</f>
        <v>1983.6</v>
      </c>
      <c r="D82" s="15">
        <f>SUM(D81:D81)</f>
        <v>1983.6</v>
      </c>
      <c r="E82" s="25">
        <f t="shared" ref="E82" si="37">D82/C82*100</f>
        <v>100</v>
      </c>
      <c r="F82" s="15">
        <f t="shared" ref="F82:P82" si="38">SUM(F81:F81)</f>
        <v>0</v>
      </c>
      <c r="G82" s="15">
        <f t="shared" si="38"/>
        <v>0</v>
      </c>
      <c r="H82" s="15">
        <f t="shared" si="38"/>
        <v>1487.7</v>
      </c>
      <c r="I82" s="15">
        <f t="shared" si="38"/>
        <v>1487.7</v>
      </c>
      <c r="J82" s="15">
        <f t="shared" si="38"/>
        <v>495.9</v>
      </c>
      <c r="K82" s="15">
        <f t="shared" si="38"/>
        <v>495.9</v>
      </c>
      <c r="L82" s="15">
        <f t="shared" si="38"/>
        <v>0</v>
      </c>
      <c r="M82" s="15">
        <f t="shared" si="38"/>
        <v>0</v>
      </c>
      <c r="N82" s="15">
        <f t="shared" si="38"/>
        <v>0</v>
      </c>
      <c r="O82" s="15">
        <f t="shared" si="38"/>
        <v>0</v>
      </c>
      <c r="P82" s="15">
        <f t="shared" si="38"/>
        <v>1983.6</v>
      </c>
      <c r="Q82" s="26"/>
      <c r="R82" s="27"/>
      <c r="S82" s="42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/>
      <c r="OU82" s="3"/>
      <c r="OV82" s="3"/>
      <c r="OW82" s="3"/>
      <c r="OX82" s="3"/>
      <c r="OY82" s="3"/>
      <c r="OZ82" s="3"/>
      <c r="PA82" s="3"/>
      <c r="PB82" s="3"/>
      <c r="PC82" s="3"/>
      <c r="PD82" s="3"/>
      <c r="PE82" s="3"/>
      <c r="PF82" s="3"/>
    </row>
    <row r="83" spans="1:422" s="4" customFormat="1" ht="15.75" thickBot="1">
      <c r="A83" s="195" t="s">
        <v>82</v>
      </c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7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  <c r="NK83" s="3"/>
      <c r="NL83" s="3"/>
      <c r="NM83" s="3"/>
      <c r="NN83" s="3"/>
      <c r="NO83" s="3"/>
      <c r="NP83" s="3"/>
      <c r="NQ83" s="3"/>
      <c r="NR83" s="3"/>
      <c r="NS83" s="3"/>
      <c r="NT83" s="3"/>
      <c r="NU83" s="3"/>
      <c r="NV83" s="3"/>
      <c r="NW83" s="3"/>
      <c r="NX83" s="3"/>
      <c r="NY83" s="3"/>
      <c r="NZ83" s="3"/>
      <c r="OA83" s="3"/>
      <c r="OB83" s="3"/>
      <c r="OC83" s="3"/>
      <c r="OD83" s="3"/>
      <c r="OE83" s="3"/>
      <c r="OF83" s="3"/>
      <c r="OG83" s="3"/>
      <c r="OH83" s="3"/>
      <c r="OI83" s="3"/>
      <c r="OJ83" s="3"/>
      <c r="OK83" s="3"/>
      <c r="OL83" s="3"/>
      <c r="OM83" s="3"/>
      <c r="ON83" s="3"/>
      <c r="OO83" s="3"/>
      <c r="OP83" s="3"/>
      <c r="OQ83" s="3"/>
      <c r="OR83" s="3"/>
      <c r="OS83" s="3"/>
      <c r="OT83" s="3"/>
      <c r="OU83" s="3"/>
      <c r="OV83" s="3"/>
      <c r="OW83" s="3"/>
      <c r="OX83" s="3"/>
      <c r="OY83" s="3"/>
      <c r="OZ83" s="3"/>
      <c r="PA83" s="3"/>
      <c r="PB83" s="3"/>
      <c r="PC83" s="3"/>
      <c r="PD83" s="3"/>
      <c r="PE83" s="3"/>
      <c r="PF83" s="3"/>
    </row>
    <row r="84" spans="1:422" s="4" customFormat="1" ht="96">
      <c r="A84" s="8" t="s">
        <v>83</v>
      </c>
      <c r="B84" s="9" t="s">
        <v>84</v>
      </c>
      <c r="C84" s="43">
        <f>F84+H84+J84+L84</f>
        <v>3795.7</v>
      </c>
      <c r="D84" s="43">
        <f>G84+I84+K84+M84</f>
        <v>3530.3</v>
      </c>
      <c r="E84" s="43">
        <f>D84/C84*100</f>
        <v>93.007877334878955</v>
      </c>
      <c r="F84" s="44">
        <v>0</v>
      </c>
      <c r="G84" s="44">
        <v>0</v>
      </c>
      <c r="H84" s="45">
        <v>0</v>
      </c>
      <c r="I84" s="45">
        <v>0</v>
      </c>
      <c r="J84" s="43">
        <v>3795.7</v>
      </c>
      <c r="K84" s="43">
        <v>3530.3</v>
      </c>
      <c r="L84" s="44">
        <v>0</v>
      </c>
      <c r="M84" s="44">
        <v>0</v>
      </c>
      <c r="N84" s="44">
        <v>0</v>
      </c>
      <c r="O84" s="44">
        <v>0</v>
      </c>
      <c r="P84" s="43">
        <f>D84</f>
        <v>3530.3</v>
      </c>
      <c r="Q84" s="44"/>
      <c r="R84" s="44"/>
      <c r="S84" s="46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  <c r="NK84" s="3"/>
      <c r="NL84" s="3"/>
      <c r="NM84" s="3"/>
      <c r="NN84" s="3"/>
      <c r="NO84" s="3"/>
      <c r="NP84" s="3"/>
      <c r="NQ84" s="3"/>
      <c r="NR84" s="3"/>
      <c r="NS84" s="3"/>
      <c r="NT84" s="3"/>
      <c r="NU84" s="3"/>
      <c r="NV84" s="3"/>
      <c r="NW84" s="3"/>
      <c r="NX84" s="3"/>
      <c r="NY84" s="3"/>
      <c r="NZ84" s="3"/>
      <c r="OA84" s="3"/>
      <c r="OB84" s="3"/>
      <c r="OC84" s="3"/>
      <c r="OD84" s="3"/>
      <c r="OE84" s="3"/>
      <c r="OF84" s="3"/>
      <c r="OG84" s="3"/>
      <c r="OH84" s="3"/>
      <c r="OI84" s="3"/>
      <c r="OJ84" s="3"/>
      <c r="OK84" s="3"/>
      <c r="OL84" s="3"/>
      <c r="OM84" s="3"/>
      <c r="ON84" s="3"/>
      <c r="OO84" s="3"/>
      <c r="OP84" s="3"/>
      <c r="OQ84" s="3"/>
      <c r="OR84" s="3"/>
      <c r="OS84" s="3"/>
      <c r="OT84" s="3"/>
      <c r="OU84" s="3"/>
      <c r="OV84" s="3"/>
      <c r="OW84" s="3"/>
      <c r="OX84" s="3"/>
      <c r="OY84" s="3"/>
      <c r="OZ84" s="3"/>
      <c r="PA84" s="3"/>
      <c r="PB84" s="3"/>
      <c r="PC84" s="3"/>
      <c r="PD84" s="3"/>
      <c r="PE84" s="3"/>
      <c r="PF84" s="3"/>
    </row>
    <row r="85" spans="1:422" s="4" customFormat="1" ht="72.75" thickBot="1">
      <c r="A85" s="34" t="s">
        <v>85</v>
      </c>
      <c r="B85" s="22" t="s">
        <v>84</v>
      </c>
      <c r="C85" s="47">
        <v>0</v>
      </c>
      <c r="D85" s="47">
        <v>0</v>
      </c>
      <c r="E85" s="47">
        <v>0</v>
      </c>
      <c r="F85" s="48">
        <v>0</v>
      </c>
      <c r="G85" s="48">
        <v>0</v>
      </c>
      <c r="H85" s="49">
        <v>0</v>
      </c>
      <c r="I85" s="49">
        <v>0</v>
      </c>
      <c r="J85" s="47">
        <v>0</v>
      </c>
      <c r="K85" s="47">
        <v>0</v>
      </c>
      <c r="L85" s="48">
        <v>0</v>
      </c>
      <c r="M85" s="48">
        <v>0</v>
      </c>
      <c r="N85" s="48">
        <v>0</v>
      </c>
      <c r="O85" s="48">
        <v>0</v>
      </c>
      <c r="P85" s="47">
        <v>0</v>
      </c>
      <c r="Q85" s="48"/>
      <c r="R85" s="48"/>
      <c r="S85" s="50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  <c r="MH85" s="3"/>
      <c r="MI85" s="3"/>
      <c r="MJ85" s="3"/>
      <c r="MK85" s="3"/>
      <c r="ML85" s="3"/>
      <c r="MM85" s="3"/>
      <c r="MN85" s="3"/>
      <c r="MO85" s="3"/>
      <c r="MP85" s="3"/>
      <c r="MQ85" s="3"/>
      <c r="MR85" s="3"/>
      <c r="MS85" s="3"/>
      <c r="MT85" s="3"/>
      <c r="MU85" s="3"/>
      <c r="MV85" s="3"/>
      <c r="MW85" s="3"/>
      <c r="MX85" s="3"/>
      <c r="MY85" s="3"/>
      <c r="MZ85" s="3"/>
      <c r="NA85" s="3"/>
      <c r="NB85" s="3"/>
      <c r="NC85" s="3"/>
      <c r="ND85" s="3"/>
      <c r="NE85" s="3"/>
      <c r="NF85" s="3"/>
      <c r="NG85" s="3"/>
      <c r="NH85" s="3"/>
      <c r="NI85" s="3"/>
      <c r="NJ85" s="3"/>
      <c r="NK85" s="3"/>
      <c r="NL85" s="3"/>
      <c r="NM85" s="3"/>
      <c r="NN85" s="3"/>
      <c r="NO85" s="3"/>
      <c r="NP85" s="3"/>
      <c r="NQ85" s="3"/>
      <c r="NR85" s="3"/>
      <c r="NS85" s="3"/>
      <c r="NT85" s="3"/>
      <c r="NU85" s="3"/>
      <c r="NV85" s="3"/>
      <c r="NW85" s="3"/>
      <c r="NX85" s="3"/>
      <c r="NY85" s="3"/>
      <c r="NZ85" s="3"/>
      <c r="OA85" s="3"/>
      <c r="OB85" s="3"/>
      <c r="OC85" s="3"/>
      <c r="OD85" s="3"/>
      <c r="OE85" s="3"/>
      <c r="OF85" s="3"/>
      <c r="OG85" s="3"/>
      <c r="OH85" s="3"/>
      <c r="OI85" s="3"/>
      <c r="OJ85" s="3"/>
      <c r="OK85" s="3"/>
      <c r="OL85" s="3"/>
      <c r="OM85" s="3"/>
      <c r="ON85" s="3"/>
      <c r="OO85" s="3"/>
      <c r="OP85" s="3"/>
      <c r="OQ85" s="3"/>
      <c r="OR85" s="3"/>
      <c r="OS85" s="3"/>
      <c r="OT85" s="3"/>
      <c r="OU85" s="3"/>
      <c r="OV85" s="3"/>
      <c r="OW85" s="3"/>
      <c r="OX85" s="3"/>
      <c r="OY85" s="3"/>
      <c r="OZ85" s="3"/>
      <c r="PA85" s="3"/>
      <c r="PB85" s="3"/>
      <c r="PC85" s="3"/>
      <c r="PD85" s="3"/>
      <c r="PE85" s="3"/>
      <c r="PF85" s="3"/>
    </row>
    <row r="86" spans="1:422" s="18" customFormat="1" ht="15.75" thickBot="1">
      <c r="A86" s="13" t="s">
        <v>20</v>
      </c>
      <c r="B86" s="14"/>
      <c r="C86" s="16">
        <f>SUM(C84:C85)</f>
        <v>3795.7</v>
      </c>
      <c r="D86" s="16">
        <f>SUM(D84:D85)</f>
        <v>3530.3</v>
      </c>
      <c r="E86" s="16">
        <f>D86/C86*100</f>
        <v>93.007877334878955</v>
      </c>
      <c r="F86" s="16">
        <f t="shared" ref="F86:P86" si="39">SUM(F84:F85)</f>
        <v>0</v>
      </c>
      <c r="G86" s="16">
        <f t="shared" si="39"/>
        <v>0</v>
      </c>
      <c r="H86" s="16">
        <f t="shared" si="39"/>
        <v>0</v>
      </c>
      <c r="I86" s="16">
        <f t="shared" si="39"/>
        <v>0</v>
      </c>
      <c r="J86" s="16">
        <f t="shared" si="39"/>
        <v>3795.7</v>
      </c>
      <c r="K86" s="16">
        <f t="shared" si="39"/>
        <v>3530.3</v>
      </c>
      <c r="L86" s="16">
        <f t="shared" si="39"/>
        <v>0</v>
      </c>
      <c r="M86" s="16">
        <f t="shared" si="39"/>
        <v>0</v>
      </c>
      <c r="N86" s="16">
        <f t="shared" si="39"/>
        <v>0</v>
      </c>
      <c r="O86" s="16">
        <f t="shared" si="39"/>
        <v>0</v>
      </c>
      <c r="P86" s="16">
        <f t="shared" si="39"/>
        <v>3530.3</v>
      </c>
      <c r="Q86" s="26"/>
      <c r="R86" s="51"/>
      <c r="S86" s="4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  <c r="IO86" s="17"/>
      <c r="IP86" s="17"/>
      <c r="IQ86" s="17"/>
      <c r="IR86" s="17"/>
      <c r="IS86" s="17"/>
      <c r="IT86" s="17"/>
      <c r="IU86" s="17"/>
      <c r="IV86" s="17"/>
      <c r="IW86" s="17"/>
      <c r="IX86" s="17"/>
      <c r="IY86" s="17"/>
      <c r="IZ86" s="17"/>
      <c r="JA86" s="17"/>
      <c r="JB86" s="17"/>
      <c r="JC86" s="17"/>
      <c r="JD86" s="17"/>
      <c r="JE86" s="17"/>
      <c r="JF86" s="17"/>
      <c r="JG86" s="17"/>
      <c r="JH86" s="17"/>
      <c r="JI86" s="17"/>
      <c r="JJ86" s="17"/>
      <c r="JK86" s="17"/>
      <c r="JL86" s="17"/>
      <c r="JM86" s="17"/>
      <c r="JN86" s="17"/>
      <c r="JO86" s="17"/>
      <c r="JP86" s="17"/>
      <c r="JQ86" s="17"/>
      <c r="JR86" s="17"/>
      <c r="JS86" s="17"/>
      <c r="JT86" s="17"/>
      <c r="JU86" s="17"/>
      <c r="JV86" s="17"/>
      <c r="JW86" s="17"/>
      <c r="JX86" s="17"/>
      <c r="JY86" s="17"/>
      <c r="JZ86" s="17"/>
      <c r="KA86" s="17"/>
      <c r="KB86" s="17"/>
      <c r="KC86" s="17"/>
      <c r="KD86" s="17"/>
      <c r="KE86" s="17"/>
      <c r="KF86" s="17"/>
      <c r="KG86" s="17"/>
      <c r="KH86" s="17"/>
      <c r="KI86" s="17"/>
      <c r="KJ86" s="17"/>
      <c r="KK86" s="17"/>
      <c r="KL86" s="17"/>
      <c r="KM86" s="17"/>
      <c r="KN86" s="17"/>
      <c r="KO86" s="17"/>
      <c r="KP86" s="17"/>
      <c r="KQ86" s="17"/>
      <c r="KR86" s="17"/>
      <c r="KS86" s="17"/>
      <c r="KT86" s="17"/>
      <c r="KU86" s="17"/>
      <c r="KV86" s="17"/>
      <c r="KW86" s="17"/>
      <c r="KX86" s="17"/>
      <c r="KY86" s="17"/>
      <c r="KZ86" s="17"/>
      <c r="LA86" s="17"/>
      <c r="LB86" s="17"/>
      <c r="LC86" s="17"/>
      <c r="LD86" s="17"/>
      <c r="LE86" s="17"/>
      <c r="LF86" s="17"/>
      <c r="LG86" s="17"/>
      <c r="LH86" s="17"/>
      <c r="LI86" s="17"/>
      <c r="LJ86" s="17"/>
      <c r="LK86" s="17"/>
      <c r="LL86" s="17"/>
      <c r="LM86" s="17"/>
      <c r="LN86" s="17"/>
      <c r="LO86" s="17"/>
      <c r="LP86" s="17"/>
      <c r="LQ86" s="17"/>
      <c r="LR86" s="17"/>
      <c r="LS86" s="17"/>
      <c r="LT86" s="17"/>
      <c r="LU86" s="17"/>
      <c r="LV86" s="17"/>
      <c r="LW86" s="17"/>
      <c r="LX86" s="17"/>
      <c r="LY86" s="17"/>
      <c r="LZ86" s="17"/>
      <c r="MA86" s="17"/>
      <c r="MB86" s="17"/>
      <c r="MC86" s="17"/>
      <c r="MD86" s="17"/>
      <c r="ME86" s="17"/>
      <c r="MF86" s="17"/>
      <c r="MG86" s="17"/>
      <c r="MH86" s="17"/>
      <c r="MI86" s="17"/>
      <c r="MJ86" s="17"/>
      <c r="MK86" s="17"/>
      <c r="ML86" s="17"/>
      <c r="MM86" s="17"/>
      <c r="MN86" s="17"/>
      <c r="MO86" s="17"/>
      <c r="MP86" s="17"/>
      <c r="MQ86" s="17"/>
      <c r="MR86" s="17"/>
      <c r="MS86" s="17"/>
      <c r="MT86" s="17"/>
      <c r="MU86" s="17"/>
      <c r="MV86" s="17"/>
      <c r="MW86" s="17"/>
      <c r="MX86" s="17"/>
      <c r="MY86" s="17"/>
      <c r="MZ86" s="17"/>
      <c r="NA86" s="17"/>
      <c r="NB86" s="17"/>
      <c r="NC86" s="17"/>
      <c r="ND86" s="17"/>
      <c r="NE86" s="17"/>
      <c r="NF86" s="17"/>
      <c r="NG86" s="17"/>
      <c r="NH86" s="17"/>
      <c r="NI86" s="17"/>
      <c r="NJ86" s="17"/>
      <c r="NK86" s="17"/>
      <c r="NL86" s="17"/>
      <c r="NM86" s="17"/>
      <c r="NN86" s="17"/>
      <c r="NO86" s="17"/>
      <c r="NP86" s="17"/>
      <c r="NQ86" s="17"/>
      <c r="NR86" s="17"/>
      <c r="NS86" s="17"/>
      <c r="NT86" s="17"/>
      <c r="NU86" s="17"/>
      <c r="NV86" s="17"/>
      <c r="NW86" s="17"/>
      <c r="NX86" s="17"/>
      <c r="NY86" s="17"/>
      <c r="NZ86" s="17"/>
      <c r="OA86" s="17"/>
      <c r="OB86" s="17"/>
      <c r="OC86" s="17"/>
      <c r="OD86" s="17"/>
      <c r="OE86" s="17"/>
      <c r="OF86" s="17"/>
      <c r="OG86" s="17"/>
      <c r="OH86" s="17"/>
      <c r="OI86" s="17"/>
      <c r="OJ86" s="17"/>
      <c r="OK86" s="17"/>
      <c r="OL86" s="17"/>
      <c r="OM86" s="17"/>
      <c r="ON86" s="17"/>
      <c r="OO86" s="17"/>
      <c r="OP86" s="17"/>
      <c r="OQ86" s="17"/>
      <c r="OR86" s="17"/>
      <c r="OS86" s="17"/>
      <c r="OT86" s="17"/>
      <c r="OU86" s="17"/>
      <c r="OV86" s="17"/>
      <c r="OW86" s="17"/>
      <c r="OX86" s="17"/>
      <c r="OY86" s="17"/>
      <c r="OZ86" s="17"/>
      <c r="PA86" s="17"/>
      <c r="PB86" s="17"/>
      <c r="PC86" s="17"/>
      <c r="PD86" s="17"/>
      <c r="PE86" s="17"/>
      <c r="PF86" s="17"/>
    </row>
    <row r="87" spans="1:422" s="4" customFormat="1" ht="36.75" customHeight="1" thickBot="1">
      <c r="A87" s="237" t="s">
        <v>86</v>
      </c>
      <c r="B87" s="238"/>
      <c r="C87" s="238"/>
      <c r="D87" s="238"/>
      <c r="E87" s="238"/>
      <c r="F87" s="238"/>
      <c r="G87" s="238"/>
      <c r="H87" s="238"/>
      <c r="I87" s="238"/>
      <c r="J87" s="238"/>
      <c r="K87" s="238"/>
      <c r="L87" s="238"/>
      <c r="M87" s="238"/>
      <c r="N87" s="238"/>
      <c r="O87" s="238"/>
      <c r="P87" s="238"/>
      <c r="Q87" s="238"/>
      <c r="R87" s="238"/>
      <c r="S87" s="239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3"/>
      <c r="OB87" s="3"/>
      <c r="OC87" s="3"/>
      <c r="OD87" s="3"/>
      <c r="OE87" s="3"/>
      <c r="OF87" s="3"/>
      <c r="OG87" s="3"/>
      <c r="OH87" s="3"/>
      <c r="OI87" s="3"/>
      <c r="OJ87" s="3"/>
      <c r="OK87" s="3"/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/>
      <c r="OX87" s="3"/>
      <c r="OY87" s="3"/>
      <c r="OZ87" s="3"/>
      <c r="PA87" s="3"/>
      <c r="PB87" s="3"/>
      <c r="PC87" s="3"/>
      <c r="PD87" s="3"/>
      <c r="PE87" s="3"/>
      <c r="PF87" s="3"/>
    </row>
    <row r="88" spans="1:422" s="4" customFormat="1">
      <c r="A88" s="203" t="s">
        <v>87</v>
      </c>
      <c r="B88" s="204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204"/>
      <c r="S88" s="205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  <c r="MH88" s="3"/>
      <c r="MI88" s="3"/>
      <c r="MJ88" s="3"/>
      <c r="MK88" s="3"/>
      <c r="ML88" s="3"/>
      <c r="MM88" s="3"/>
      <c r="MN88" s="3"/>
      <c r="MO88" s="3"/>
      <c r="MP88" s="3"/>
      <c r="MQ88" s="3"/>
      <c r="MR88" s="3"/>
      <c r="MS88" s="3"/>
      <c r="MT88" s="3"/>
      <c r="MU88" s="3"/>
      <c r="MV88" s="3"/>
      <c r="MW88" s="3"/>
      <c r="MX88" s="3"/>
      <c r="MY88" s="3"/>
      <c r="MZ88" s="3"/>
      <c r="NA88" s="3"/>
      <c r="NB88" s="3"/>
      <c r="NC88" s="3"/>
      <c r="ND88" s="3"/>
      <c r="NE88" s="3"/>
      <c r="NF88" s="3"/>
      <c r="NG88" s="3"/>
      <c r="NH88" s="3"/>
      <c r="NI88" s="3"/>
      <c r="NJ88" s="3"/>
      <c r="NK88" s="3"/>
      <c r="NL88" s="3"/>
      <c r="NM88" s="3"/>
      <c r="NN88" s="3"/>
      <c r="NO88" s="3"/>
      <c r="NP88" s="3"/>
      <c r="NQ88" s="3"/>
      <c r="NR88" s="3"/>
      <c r="NS88" s="3"/>
      <c r="NT88" s="3"/>
      <c r="NU88" s="3"/>
      <c r="NV88" s="3"/>
      <c r="NW88" s="3"/>
      <c r="NX88" s="3"/>
      <c r="NY88" s="3"/>
      <c r="NZ88" s="3"/>
      <c r="OA88" s="3"/>
      <c r="OB88" s="3"/>
      <c r="OC88" s="3"/>
      <c r="OD88" s="3"/>
      <c r="OE88" s="3"/>
      <c r="OF88" s="3"/>
      <c r="OG88" s="3"/>
      <c r="OH88" s="3"/>
      <c r="OI88" s="3"/>
      <c r="OJ88" s="3"/>
      <c r="OK88" s="3"/>
      <c r="OL88" s="3"/>
      <c r="OM88" s="3"/>
      <c r="ON88" s="3"/>
      <c r="OO88" s="3"/>
      <c r="OP88" s="3"/>
      <c r="OQ88" s="3"/>
      <c r="OR88" s="3"/>
      <c r="OS88" s="3"/>
      <c r="OT88" s="3"/>
      <c r="OU88" s="3"/>
      <c r="OV88" s="3"/>
      <c r="OW88" s="3"/>
      <c r="OX88" s="3"/>
      <c r="OY88" s="3"/>
      <c r="OZ88" s="3"/>
      <c r="PA88" s="3"/>
      <c r="PB88" s="3"/>
      <c r="PC88" s="3"/>
      <c r="PD88" s="3"/>
      <c r="PE88" s="3"/>
      <c r="PF88" s="3"/>
    </row>
    <row r="89" spans="1:422" s="4" customFormat="1" ht="60">
      <c r="A89" s="8" t="s">
        <v>88</v>
      </c>
      <c r="B89" s="9" t="s">
        <v>89</v>
      </c>
      <c r="C89" s="11">
        <f>F89+H89+J89+L89+N89</f>
        <v>0</v>
      </c>
      <c r="D89" s="11">
        <f>G89+I89+K89+M89+O89</f>
        <v>0</v>
      </c>
      <c r="E89" s="11"/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f>G89+I89+K89+M89+O89</f>
        <v>0</v>
      </c>
      <c r="Q89" s="132"/>
      <c r="R89" s="132"/>
      <c r="S89" s="13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  <c r="LT89" s="3"/>
      <c r="LU89" s="3"/>
      <c r="LV89" s="3"/>
      <c r="LW89" s="3"/>
      <c r="LX89" s="3"/>
      <c r="LY89" s="3"/>
      <c r="LZ89" s="3"/>
      <c r="MA89" s="3"/>
      <c r="MB89" s="3"/>
      <c r="MC89" s="3"/>
      <c r="MD89" s="3"/>
      <c r="ME89" s="3"/>
      <c r="MF89" s="3"/>
      <c r="MG89" s="3"/>
      <c r="MH89" s="3"/>
      <c r="MI89" s="3"/>
      <c r="MJ89" s="3"/>
      <c r="MK89" s="3"/>
      <c r="ML89" s="3"/>
      <c r="MM89" s="3"/>
      <c r="MN89" s="3"/>
      <c r="MO89" s="3"/>
      <c r="MP89" s="3"/>
      <c r="MQ89" s="3"/>
      <c r="MR89" s="3"/>
      <c r="MS89" s="3"/>
      <c r="MT89" s="3"/>
      <c r="MU89" s="3"/>
      <c r="MV89" s="3"/>
      <c r="MW89" s="3"/>
      <c r="MX89" s="3"/>
      <c r="MY89" s="3"/>
      <c r="MZ89" s="3"/>
      <c r="NA89" s="3"/>
      <c r="NB89" s="3"/>
      <c r="NC89" s="3"/>
      <c r="ND89" s="3"/>
      <c r="NE89" s="3"/>
      <c r="NF89" s="3"/>
      <c r="NG89" s="3"/>
      <c r="NH89" s="3"/>
      <c r="NI89" s="3"/>
      <c r="NJ89" s="3"/>
      <c r="NK89" s="3"/>
      <c r="NL89" s="3"/>
      <c r="NM89" s="3"/>
      <c r="NN89" s="3"/>
      <c r="NO89" s="3"/>
      <c r="NP89" s="3"/>
      <c r="NQ89" s="3"/>
      <c r="NR89" s="3"/>
      <c r="NS89" s="3"/>
      <c r="NT89" s="3"/>
      <c r="NU89" s="3"/>
      <c r="NV89" s="3"/>
      <c r="NW89" s="3"/>
      <c r="NX89" s="3"/>
      <c r="NY89" s="3"/>
      <c r="NZ89" s="3"/>
      <c r="OA89" s="3"/>
      <c r="OB89" s="3"/>
      <c r="OC89" s="3"/>
      <c r="OD89" s="3"/>
      <c r="OE89" s="3"/>
      <c r="OF89" s="3"/>
      <c r="OG89" s="3"/>
      <c r="OH89" s="3"/>
      <c r="OI89" s="3"/>
      <c r="OJ89" s="3"/>
      <c r="OK89" s="3"/>
      <c r="OL89" s="3"/>
      <c r="OM89" s="3"/>
      <c r="ON89" s="3"/>
      <c r="OO89" s="3"/>
      <c r="OP89" s="3"/>
      <c r="OQ89" s="3"/>
      <c r="OR89" s="3"/>
      <c r="OS89" s="3"/>
      <c r="OT89" s="3"/>
      <c r="OU89" s="3"/>
      <c r="OV89" s="3"/>
      <c r="OW89" s="3"/>
      <c r="OX89" s="3"/>
      <c r="OY89" s="3"/>
      <c r="OZ89" s="3"/>
      <c r="PA89" s="3"/>
      <c r="PB89" s="3"/>
      <c r="PC89" s="3"/>
      <c r="PD89" s="3"/>
      <c r="PE89" s="3"/>
      <c r="PF89" s="3"/>
    </row>
    <row r="90" spans="1:422" s="4" customFormat="1" ht="48">
      <c r="A90" s="8" t="s">
        <v>90</v>
      </c>
      <c r="B90" s="9" t="s">
        <v>89</v>
      </c>
      <c r="C90" s="11">
        <f t="shared" ref="C90:D93" si="40">F90+H90+J90+L90+N90</f>
        <v>50</v>
      </c>
      <c r="D90" s="11">
        <f t="shared" si="40"/>
        <v>13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50</v>
      </c>
      <c r="K90" s="11">
        <v>13</v>
      </c>
      <c r="L90" s="11">
        <v>0</v>
      </c>
      <c r="M90" s="11">
        <v>0</v>
      </c>
      <c r="N90" s="11">
        <v>0</v>
      </c>
      <c r="O90" s="11">
        <v>0</v>
      </c>
      <c r="P90" s="11">
        <f t="shared" ref="P90:P93" si="41">G90+I90+K90+M90+O90</f>
        <v>13</v>
      </c>
      <c r="Q90" s="132"/>
      <c r="R90" s="132"/>
      <c r="S90" s="13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  <c r="MH90" s="3"/>
      <c r="MI90" s="3"/>
      <c r="MJ90" s="3"/>
      <c r="MK90" s="3"/>
      <c r="ML90" s="3"/>
      <c r="MM90" s="3"/>
      <c r="MN90" s="3"/>
      <c r="MO90" s="3"/>
      <c r="MP90" s="3"/>
      <c r="MQ90" s="3"/>
      <c r="MR90" s="3"/>
      <c r="MS90" s="3"/>
      <c r="MT90" s="3"/>
      <c r="MU90" s="3"/>
      <c r="MV90" s="3"/>
      <c r="MW90" s="3"/>
      <c r="MX90" s="3"/>
      <c r="MY90" s="3"/>
      <c r="MZ90" s="3"/>
      <c r="NA90" s="3"/>
      <c r="NB90" s="3"/>
      <c r="NC90" s="3"/>
      <c r="ND90" s="3"/>
      <c r="NE90" s="3"/>
      <c r="NF90" s="3"/>
      <c r="NG90" s="3"/>
      <c r="NH90" s="3"/>
      <c r="NI90" s="3"/>
      <c r="NJ90" s="3"/>
      <c r="NK90" s="3"/>
      <c r="NL90" s="3"/>
      <c r="NM90" s="3"/>
      <c r="NN90" s="3"/>
      <c r="NO90" s="3"/>
      <c r="NP90" s="3"/>
      <c r="NQ90" s="3"/>
      <c r="NR90" s="3"/>
      <c r="NS90" s="3"/>
      <c r="NT90" s="3"/>
      <c r="NU90" s="3"/>
      <c r="NV90" s="3"/>
      <c r="NW90" s="3"/>
      <c r="NX90" s="3"/>
      <c r="NY90" s="3"/>
      <c r="NZ90" s="3"/>
      <c r="OA90" s="3"/>
      <c r="OB90" s="3"/>
      <c r="OC90" s="3"/>
      <c r="OD90" s="3"/>
      <c r="OE90" s="3"/>
      <c r="OF90" s="3"/>
      <c r="OG90" s="3"/>
      <c r="OH90" s="3"/>
      <c r="OI90" s="3"/>
      <c r="OJ90" s="3"/>
      <c r="OK90" s="3"/>
      <c r="OL90" s="3"/>
      <c r="OM90" s="3"/>
      <c r="ON90" s="3"/>
      <c r="OO90" s="3"/>
      <c r="OP90" s="3"/>
      <c r="OQ90" s="3"/>
      <c r="OR90" s="3"/>
      <c r="OS90" s="3"/>
      <c r="OT90" s="3"/>
      <c r="OU90" s="3"/>
      <c r="OV90" s="3"/>
      <c r="OW90" s="3"/>
      <c r="OX90" s="3"/>
      <c r="OY90" s="3"/>
      <c r="OZ90" s="3"/>
      <c r="PA90" s="3"/>
      <c r="PB90" s="3"/>
      <c r="PC90" s="3"/>
      <c r="PD90" s="3"/>
      <c r="PE90" s="3"/>
      <c r="PF90" s="3"/>
    </row>
    <row r="91" spans="1:422" s="4" customFormat="1" ht="84">
      <c r="A91" s="8" t="s">
        <v>91</v>
      </c>
      <c r="B91" s="9" t="s">
        <v>89</v>
      </c>
      <c r="C91" s="11">
        <f t="shared" si="40"/>
        <v>0</v>
      </c>
      <c r="D91" s="11">
        <f t="shared" si="40"/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f t="shared" si="41"/>
        <v>0</v>
      </c>
      <c r="Q91" s="132"/>
      <c r="R91" s="132"/>
      <c r="S91" s="13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</row>
    <row r="92" spans="1:422" s="4" customFormat="1" ht="96">
      <c r="A92" s="8" t="s">
        <v>92</v>
      </c>
      <c r="B92" s="9" t="s">
        <v>89</v>
      </c>
      <c r="C92" s="11">
        <f t="shared" si="40"/>
        <v>0</v>
      </c>
      <c r="D92" s="11">
        <f t="shared" si="40"/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f t="shared" si="41"/>
        <v>0</v>
      </c>
      <c r="Q92" s="132"/>
      <c r="R92" s="132"/>
      <c r="S92" s="13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/>
      <c r="NR92" s="3"/>
      <c r="NS92" s="3"/>
      <c r="NT92" s="3"/>
      <c r="NU92" s="3"/>
      <c r="NV92" s="3"/>
      <c r="NW92" s="3"/>
      <c r="NX92" s="3"/>
      <c r="NY92" s="3"/>
      <c r="NZ92" s="3"/>
      <c r="OA92" s="3"/>
      <c r="OB92" s="3"/>
      <c r="OC92" s="3"/>
      <c r="OD92" s="3"/>
      <c r="OE92" s="3"/>
      <c r="OF92" s="3"/>
      <c r="OG92" s="3"/>
      <c r="OH92" s="3"/>
      <c r="OI92" s="3"/>
      <c r="OJ92" s="3"/>
      <c r="OK92" s="3"/>
      <c r="OL92" s="3"/>
      <c r="OM92" s="3"/>
      <c r="ON92" s="3"/>
      <c r="OO92" s="3"/>
      <c r="OP92" s="3"/>
      <c r="OQ92" s="3"/>
      <c r="OR92" s="3"/>
      <c r="OS92" s="3"/>
      <c r="OT92" s="3"/>
      <c r="OU92" s="3"/>
      <c r="OV92" s="3"/>
      <c r="OW92" s="3"/>
      <c r="OX92" s="3"/>
      <c r="OY92" s="3"/>
      <c r="OZ92" s="3"/>
      <c r="PA92" s="3"/>
      <c r="PB92" s="3"/>
      <c r="PC92" s="3"/>
      <c r="PD92" s="3"/>
      <c r="PE92" s="3"/>
      <c r="PF92" s="3"/>
    </row>
    <row r="93" spans="1:422" s="4" customFormat="1">
      <c r="A93" s="8" t="s">
        <v>39</v>
      </c>
      <c r="B93" s="9"/>
      <c r="C93" s="11">
        <f>SUM(C89:C92)</f>
        <v>50</v>
      </c>
      <c r="D93" s="11">
        <f t="shared" si="40"/>
        <v>13</v>
      </c>
      <c r="E93" s="11">
        <v>0</v>
      </c>
      <c r="F93" s="11">
        <f t="shared" ref="F93:O93" si="42">SUM(F89:F92)</f>
        <v>0</v>
      </c>
      <c r="G93" s="11">
        <f t="shared" si="42"/>
        <v>0</v>
      </c>
      <c r="H93" s="11">
        <f t="shared" si="42"/>
        <v>0</v>
      </c>
      <c r="I93" s="11">
        <f t="shared" si="42"/>
        <v>0</v>
      </c>
      <c r="J93" s="11">
        <f t="shared" si="42"/>
        <v>50</v>
      </c>
      <c r="K93" s="11">
        <f t="shared" si="42"/>
        <v>13</v>
      </c>
      <c r="L93" s="11">
        <f t="shared" si="42"/>
        <v>0</v>
      </c>
      <c r="M93" s="11">
        <f t="shared" si="42"/>
        <v>0</v>
      </c>
      <c r="N93" s="11">
        <f t="shared" si="42"/>
        <v>0</v>
      </c>
      <c r="O93" s="11">
        <f t="shared" si="42"/>
        <v>0</v>
      </c>
      <c r="P93" s="11">
        <f t="shared" si="41"/>
        <v>13</v>
      </c>
      <c r="Q93" s="132"/>
      <c r="R93" s="132"/>
      <c r="S93" s="13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</row>
    <row r="94" spans="1:422" s="4" customFormat="1">
      <c r="A94" s="240" t="s">
        <v>93</v>
      </c>
      <c r="B94" s="241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2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</row>
    <row r="95" spans="1:422" s="4" customFormat="1" ht="36">
      <c r="A95" s="142" t="s">
        <v>94</v>
      </c>
      <c r="B95" s="143" t="s">
        <v>89</v>
      </c>
      <c r="C95" s="11">
        <f>F95+H95+J95+L95+N95</f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/>
      <c r="R95" s="11"/>
      <c r="S95" s="150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  <c r="NK95" s="3"/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"/>
      <c r="OB95" s="3"/>
      <c r="OC95" s="3"/>
      <c r="OD95" s="3"/>
      <c r="OE95" s="3"/>
      <c r="OF95" s="3"/>
      <c r="OG95" s="3"/>
      <c r="OH95" s="3"/>
      <c r="OI95" s="3"/>
      <c r="OJ95" s="3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/>
      <c r="PC95" s="3"/>
      <c r="PD95" s="3"/>
      <c r="PE95" s="3"/>
      <c r="PF95" s="3"/>
    </row>
    <row r="96" spans="1:422" s="4" customFormat="1" ht="36">
      <c r="A96" s="142" t="s">
        <v>95</v>
      </c>
      <c r="B96" s="143" t="s">
        <v>89</v>
      </c>
      <c r="C96" s="11">
        <f t="shared" ref="C96:C98" si="43">F96+H96+J96+L96+N96</f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/>
      <c r="R96" s="11"/>
      <c r="S96" s="150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</row>
    <row r="97" spans="1:422" s="4" customFormat="1" ht="72">
      <c r="A97" s="142" t="s">
        <v>96</v>
      </c>
      <c r="B97" s="143" t="s">
        <v>89</v>
      </c>
      <c r="C97" s="11">
        <f t="shared" si="43"/>
        <v>20</v>
      </c>
      <c r="D97" s="11">
        <f>K97+M97</f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20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/>
      <c r="R97" s="11"/>
      <c r="S97" s="150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"/>
      <c r="OB97" s="3"/>
      <c r="OC97" s="3"/>
      <c r="OD97" s="3"/>
      <c r="OE97" s="3"/>
      <c r="OF97" s="3"/>
      <c r="OG97" s="3"/>
      <c r="OH97" s="3"/>
      <c r="OI97" s="3"/>
      <c r="OJ97" s="3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/>
      <c r="PC97" s="3"/>
      <c r="PD97" s="3"/>
      <c r="PE97" s="3"/>
      <c r="PF97" s="3"/>
    </row>
    <row r="98" spans="1:422" s="4" customFormat="1">
      <c r="A98" s="151" t="s">
        <v>39</v>
      </c>
      <c r="B98" s="152"/>
      <c r="C98" s="11">
        <f t="shared" si="43"/>
        <v>20</v>
      </c>
      <c r="D98" s="23">
        <f t="shared" ref="D98:P98" si="44">D95+D96+D97</f>
        <v>0</v>
      </c>
      <c r="E98" s="23">
        <f t="shared" si="44"/>
        <v>0</v>
      </c>
      <c r="F98" s="23">
        <f t="shared" si="44"/>
        <v>0</v>
      </c>
      <c r="G98" s="23">
        <f t="shared" si="44"/>
        <v>0</v>
      </c>
      <c r="H98" s="23">
        <f t="shared" si="44"/>
        <v>0</v>
      </c>
      <c r="I98" s="23">
        <f t="shared" si="44"/>
        <v>0</v>
      </c>
      <c r="J98" s="23">
        <f t="shared" si="44"/>
        <v>20</v>
      </c>
      <c r="K98" s="23">
        <f t="shared" si="44"/>
        <v>0</v>
      </c>
      <c r="L98" s="23">
        <f t="shared" si="44"/>
        <v>0</v>
      </c>
      <c r="M98" s="23">
        <f t="shared" si="44"/>
        <v>0</v>
      </c>
      <c r="N98" s="23">
        <f t="shared" si="44"/>
        <v>0</v>
      </c>
      <c r="O98" s="23">
        <f t="shared" si="44"/>
        <v>0</v>
      </c>
      <c r="P98" s="23">
        <f t="shared" si="44"/>
        <v>0</v>
      </c>
      <c r="Q98" s="23"/>
      <c r="R98" s="23"/>
      <c r="S98" s="15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  <c r="NK98" s="3"/>
      <c r="NL98" s="3"/>
      <c r="NM98" s="3"/>
      <c r="NN98" s="3"/>
      <c r="NO98" s="3"/>
      <c r="NP98" s="3"/>
      <c r="NQ98" s="3"/>
      <c r="NR98" s="3"/>
      <c r="NS98" s="3"/>
      <c r="NT98" s="3"/>
      <c r="NU98" s="3"/>
      <c r="NV98" s="3"/>
      <c r="NW98" s="3"/>
      <c r="NX98" s="3"/>
      <c r="NY98" s="3"/>
      <c r="NZ98" s="3"/>
      <c r="OA98" s="3"/>
      <c r="OB98" s="3"/>
      <c r="OC98" s="3"/>
      <c r="OD98" s="3"/>
      <c r="OE98" s="3"/>
      <c r="OF98" s="3"/>
      <c r="OG98" s="3"/>
      <c r="OH98" s="3"/>
      <c r="OI98" s="3"/>
      <c r="OJ98" s="3"/>
      <c r="OK98" s="3"/>
      <c r="OL98" s="3"/>
      <c r="OM98" s="3"/>
      <c r="ON98" s="3"/>
      <c r="OO98" s="3"/>
      <c r="OP98" s="3"/>
      <c r="OQ98" s="3"/>
      <c r="OR98" s="3"/>
      <c r="OS98" s="3"/>
      <c r="OT98" s="3"/>
      <c r="OU98" s="3"/>
      <c r="OV98" s="3"/>
      <c r="OW98" s="3"/>
      <c r="OX98" s="3"/>
      <c r="OY98" s="3"/>
      <c r="OZ98" s="3"/>
      <c r="PA98" s="3"/>
      <c r="PB98" s="3"/>
      <c r="PC98" s="3"/>
      <c r="PD98" s="3"/>
      <c r="PE98" s="3"/>
      <c r="PF98" s="3"/>
    </row>
    <row r="99" spans="1:422" s="4" customFormat="1">
      <c r="A99" s="243" t="s">
        <v>97</v>
      </c>
      <c r="B99" s="244"/>
      <c r="C99" s="244"/>
      <c r="D99" s="244"/>
      <c r="E99" s="244"/>
      <c r="F99" s="244"/>
      <c r="G99" s="244"/>
      <c r="H99" s="244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5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  <c r="NK99" s="3"/>
      <c r="NL99" s="3"/>
      <c r="NM99" s="3"/>
      <c r="NN99" s="3"/>
      <c r="NO99" s="3"/>
      <c r="NP99" s="3"/>
      <c r="NQ99" s="3"/>
      <c r="NR99" s="3"/>
      <c r="NS99" s="3"/>
      <c r="NT99" s="3"/>
      <c r="NU99" s="3"/>
      <c r="NV99" s="3"/>
      <c r="NW99" s="3"/>
      <c r="NX99" s="3"/>
      <c r="NY99" s="3"/>
      <c r="NZ99" s="3"/>
      <c r="OA99" s="3"/>
      <c r="OB99" s="3"/>
      <c r="OC99" s="3"/>
      <c r="OD99" s="3"/>
      <c r="OE99" s="3"/>
      <c r="OF99" s="3"/>
      <c r="OG99" s="3"/>
      <c r="OH99" s="3"/>
      <c r="OI99" s="3"/>
      <c r="OJ99" s="3"/>
      <c r="OK99" s="3"/>
      <c r="OL99" s="3"/>
      <c r="OM99" s="3"/>
      <c r="ON99" s="3"/>
      <c r="OO99" s="3"/>
      <c r="OP99" s="3"/>
      <c r="OQ99" s="3"/>
      <c r="OR99" s="3"/>
      <c r="OS99" s="3"/>
      <c r="OT99" s="3"/>
      <c r="OU99" s="3"/>
      <c r="OV99" s="3"/>
      <c r="OW99" s="3"/>
      <c r="OX99" s="3"/>
      <c r="OY99" s="3"/>
      <c r="OZ99" s="3"/>
      <c r="PA99" s="3"/>
      <c r="PB99" s="3"/>
      <c r="PC99" s="3"/>
      <c r="PD99" s="3"/>
      <c r="PE99" s="3"/>
      <c r="PF99" s="3"/>
    </row>
    <row r="100" spans="1:422" s="4" customFormat="1" ht="48">
      <c r="A100" s="142" t="s">
        <v>98</v>
      </c>
      <c r="B100" s="143" t="s">
        <v>89</v>
      </c>
      <c r="C100" s="11">
        <f>F100+H100+J100+L100+N100</f>
        <v>29</v>
      </c>
      <c r="D100" s="11">
        <v>29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29</v>
      </c>
      <c r="K100" s="11">
        <v>29</v>
      </c>
      <c r="L100" s="11">
        <v>0</v>
      </c>
      <c r="M100" s="11">
        <v>0</v>
      </c>
      <c r="N100" s="11">
        <v>0</v>
      </c>
      <c r="O100" s="11">
        <v>0</v>
      </c>
      <c r="P100" s="11">
        <v>29</v>
      </c>
      <c r="Q100" s="11"/>
      <c r="R100" s="11"/>
      <c r="S100" s="150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  <c r="NK100" s="3"/>
      <c r="NL100" s="3"/>
      <c r="NM100" s="3"/>
      <c r="NN100" s="3"/>
      <c r="NO100" s="3"/>
      <c r="NP100" s="3"/>
      <c r="NQ100" s="3"/>
      <c r="NR100" s="3"/>
      <c r="NS100" s="3"/>
      <c r="NT100" s="3"/>
      <c r="NU100" s="3"/>
      <c r="NV100" s="3"/>
      <c r="NW100" s="3"/>
      <c r="NX100" s="3"/>
      <c r="NY100" s="3"/>
      <c r="NZ100" s="3"/>
      <c r="OA100" s="3"/>
      <c r="OB100" s="3"/>
      <c r="OC100" s="3"/>
      <c r="OD100" s="3"/>
      <c r="OE100" s="3"/>
      <c r="OF100" s="3"/>
      <c r="OG100" s="3"/>
      <c r="OH100" s="3"/>
      <c r="OI100" s="3"/>
      <c r="OJ100" s="3"/>
      <c r="OK100" s="3"/>
      <c r="OL100" s="3"/>
      <c r="OM100" s="3"/>
      <c r="ON100" s="3"/>
      <c r="OO100" s="3"/>
      <c r="OP100" s="3"/>
      <c r="OQ100" s="3"/>
      <c r="OR100" s="3"/>
      <c r="OS100" s="3"/>
      <c r="OT100" s="3"/>
      <c r="OU100" s="3"/>
      <c r="OV100" s="3"/>
      <c r="OW100" s="3"/>
      <c r="OX100" s="3"/>
      <c r="OY100" s="3"/>
      <c r="OZ100" s="3"/>
      <c r="PA100" s="3"/>
      <c r="PB100" s="3"/>
      <c r="PC100" s="3"/>
      <c r="PD100" s="3"/>
      <c r="PE100" s="3"/>
      <c r="PF100" s="3"/>
    </row>
    <row r="101" spans="1:422" s="4" customFormat="1">
      <c r="A101" s="142" t="s">
        <v>39</v>
      </c>
      <c r="B101" s="143"/>
      <c r="C101" s="11">
        <f>SUM(C100)</f>
        <v>29</v>
      </c>
      <c r="D101" s="11">
        <f t="shared" ref="D101:P101" si="45">SUM(D100)</f>
        <v>29</v>
      </c>
      <c r="E101" s="11">
        <f t="shared" si="45"/>
        <v>0</v>
      </c>
      <c r="F101" s="11">
        <f t="shared" si="45"/>
        <v>0</v>
      </c>
      <c r="G101" s="11">
        <f t="shared" si="45"/>
        <v>0</v>
      </c>
      <c r="H101" s="11">
        <f t="shared" si="45"/>
        <v>0</v>
      </c>
      <c r="I101" s="11">
        <f t="shared" si="45"/>
        <v>0</v>
      </c>
      <c r="J101" s="11">
        <f t="shared" si="45"/>
        <v>29</v>
      </c>
      <c r="K101" s="11">
        <f t="shared" si="45"/>
        <v>29</v>
      </c>
      <c r="L101" s="11">
        <f t="shared" si="45"/>
        <v>0</v>
      </c>
      <c r="M101" s="11">
        <f t="shared" si="45"/>
        <v>0</v>
      </c>
      <c r="N101" s="11">
        <f t="shared" si="45"/>
        <v>0</v>
      </c>
      <c r="O101" s="11">
        <f t="shared" si="45"/>
        <v>0</v>
      </c>
      <c r="P101" s="11">
        <f t="shared" si="45"/>
        <v>29</v>
      </c>
      <c r="Q101" s="11"/>
      <c r="R101" s="11"/>
      <c r="S101" s="150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  <c r="NL101" s="3"/>
      <c r="NM101" s="3"/>
      <c r="NN101" s="3"/>
      <c r="NO101" s="3"/>
      <c r="NP101" s="3"/>
      <c r="NQ101" s="3"/>
      <c r="NR101" s="3"/>
      <c r="NS101" s="3"/>
      <c r="NT101" s="3"/>
      <c r="NU101" s="3"/>
      <c r="NV101" s="3"/>
      <c r="NW101" s="3"/>
      <c r="NX101" s="3"/>
      <c r="NY101" s="3"/>
      <c r="NZ101" s="3"/>
      <c r="OA101" s="3"/>
      <c r="OB101" s="3"/>
      <c r="OC101" s="3"/>
      <c r="OD101" s="3"/>
      <c r="OE101" s="3"/>
      <c r="OF101" s="3"/>
      <c r="OG101" s="3"/>
      <c r="OH101" s="3"/>
      <c r="OI101" s="3"/>
      <c r="OJ101" s="3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/>
      <c r="PC101" s="3"/>
      <c r="PD101" s="3"/>
      <c r="PE101" s="3"/>
      <c r="PF101" s="3"/>
    </row>
    <row r="102" spans="1:422" s="4" customFormat="1">
      <c r="A102" s="243" t="s">
        <v>99</v>
      </c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  <c r="S102" s="247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  <c r="NL102" s="3"/>
      <c r="NM102" s="3"/>
      <c r="NN102" s="3"/>
      <c r="NO102" s="3"/>
      <c r="NP102" s="3"/>
      <c r="NQ102" s="3"/>
      <c r="NR102" s="3"/>
      <c r="NS102" s="3"/>
      <c r="NT102" s="3"/>
      <c r="NU102" s="3"/>
      <c r="NV102" s="3"/>
      <c r="NW102" s="3"/>
      <c r="NX102" s="3"/>
      <c r="NY102" s="3"/>
      <c r="NZ102" s="3"/>
      <c r="OA102" s="3"/>
      <c r="OB102" s="3"/>
      <c r="OC102" s="3"/>
      <c r="OD102" s="3"/>
      <c r="OE102" s="3"/>
      <c r="OF102" s="3"/>
      <c r="OG102" s="3"/>
      <c r="OH102" s="3"/>
      <c r="OI102" s="3"/>
      <c r="OJ102" s="3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/>
      <c r="PC102" s="3"/>
      <c r="PD102" s="3"/>
      <c r="PE102" s="3"/>
      <c r="PF102" s="3"/>
    </row>
    <row r="103" spans="1:422" s="4" customFormat="1" ht="60.75">
      <c r="A103" s="154" t="s">
        <v>100</v>
      </c>
      <c r="B103" s="143" t="s">
        <v>89</v>
      </c>
      <c r="C103" s="11">
        <f>F103+H103+J103+L103+N103</f>
        <v>100</v>
      </c>
      <c r="D103" s="11">
        <f>G103+I103+K103+M103+O103</f>
        <v>28.4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100</v>
      </c>
      <c r="K103" s="11">
        <v>28.4</v>
      </c>
      <c r="L103" s="11">
        <v>0</v>
      </c>
      <c r="M103" s="11">
        <v>0</v>
      </c>
      <c r="N103" s="11">
        <v>0</v>
      </c>
      <c r="O103" s="11">
        <v>0</v>
      </c>
      <c r="P103" s="11">
        <v>28.4</v>
      </c>
      <c r="Q103" s="11"/>
      <c r="R103" s="11"/>
      <c r="S103" s="150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  <c r="LU103" s="3"/>
      <c r="LV103" s="3"/>
      <c r="LW103" s="3"/>
      <c r="LX103" s="3"/>
      <c r="LY103" s="3"/>
      <c r="LZ103" s="3"/>
      <c r="MA103" s="3"/>
      <c r="MB103" s="3"/>
      <c r="MC103" s="3"/>
      <c r="MD103" s="3"/>
      <c r="ME103" s="3"/>
      <c r="MF103" s="3"/>
      <c r="MG103" s="3"/>
      <c r="MH103" s="3"/>
      <c r="MI103" s="3"/>
      <c r="MJ103" s="3"/>
      <c r="MK103" s="3"/>
      <c r="ML103" s="3"/>
      <c r="MM103" s="3"/>
      <c r="MN103" s="3"/>
      <c r="MO103" s="3"/>
      <c r="MP103" s="3"/>
      <c r="MQ103" s="3"/>
      <c r="MR103" s="3"/>
      <c r="MS103" s="3"/>
      <c r="MT103" s="3"/>
      <c r="MU103" s="3"/>
      <c r="MV103" s="3"/>
      <c r="MW103" s="3"/>
      <c r="MX103" s="3"/>
      <c r="MY103" s="3"/>
      <c r="MZ103" s="3"/>
      <c r="NA103" s="3"/>
      <c r="NB103" s="3"/>
      <c r="NC103" s="3"/>
      <c r="ND103" s="3"/>
      <c r="NE103" s="3"/>
      <c r="NF103" s="3"/>
      <c r="NG103" s="3"/>
      <c r="NH103" s="3"/>
      <c r="NI103" s="3"/>
      <c r="NJ103" s="3"/>
      <c r="NK103" s="3"/>
      <c r="NL103" s="3"/>
      <c r="NM103" s="3"/>
      <c r="NN103" s="3"/>
      <c r="NO103" s="3"/>
      <c r="NP103" s="3"/>
      <c r="NQ103" s="3"/>
      <c r="NR103" s="3"/>
      <c r="NS103" s="3"/>
      <c r="NT103" s="3"/>
      <c r="NU103" s="3"/>
      <c r="NV103" s="3"/>
      <c r="NW103" s="3"/>
      <c r="NX103" s="3"/>
      <c r="NY103" s="3"/>
      <c r="NZ103" s="3"/>
      <c r="OA103" s="3"/>
      <c r="OB103" s="3"/>
      <c r="OC103" s="3"/>
      <c r="OD103" s="3"/>
      <c r="OE103" s="3"/>
      <c r="OF103" s="3"/>
      <c r="OG103" s="3"/>
      <c r="OH103" s="3"/>
      <c r="OI103" s="3"/>
      <c r="OJ103" s="3"/>
      <c r="OK103" s="3"/>
      <c r="OL103" s="3"/>
      <c r="OM103" s="3"/>
      <c r="ON103" s="3"/>
      <c r="OO103" s="3"/>
      <c r="OP103" s="3"/>
      <c r="OQ103" s="3"/>
      <c r="OR103" s="3"/>
      <c r="OS103" s="3"/>
      <c r="OT103" s="3"/>
      <c r="OU103" s="3"/>
      <c r="OV103" s="3"/>
      <c r="OW103" s="3"/>
      <c r="OX103" s="3"/>
      <c r="OY103" s="3"/>
      <c r="OZ103" s="3"/>
      <c r="PA103" s="3"/>
      <c r="PB103" s="3"/>
      <c r="PC103" s="3"/>
      <c r="PD103" s="3"/>
      <c r="PE103" s="3"/>
      <c r="PF103" s="3"/>
    </row>
    <row r="104" spans="1:422" s="4" customFormat="1">
      <c r="A104" s="142" t="s">
        <v>39</v>
      </c>
      <c r="B104" s="143"/>
      <c r="C104" s="11">
        <f>SUM(C103)</f>
        <v>100</v>
      </c>
      <c r="D104" s="11">
        <f t="shared" ref="D104:P104" si="46">SUM(D103)</f>
        <v>28.4</v>
      </c>
      <c r="E104" s="11">
        <f t="shared" si="46"/>
        <v>0</v>
      </c>
      <c r="F104" s="11">
        <f t="shared" si="46"/>
        <v>0</v>
      </c>
      <c r="G104" s="11">
        <f t="shared" si="46"/>
        <v>0</v>
      </c>
      <c r="H104" s="11">
        <f t="shared" si="46"/>
        <v>0</v>
      </c>
      <c r="I104" s="11">
        <f t="shared" si="46"/>
        <v>0</v>
      </c>
      <c r="J104" s="11">
        <f t="shared" si="46"/>
        <v>100</v>
      </c>
      <c r="K104" s="11">
        <f t="shared" si="46"/>
        <v>28.4</v>
      </c>
      <c r="L104" s="11">
        <f t="shared" si="46"/>
        <v>0</v>
      </c>
      <c r="M104" s="11">
        <f t="shared" si="46"/>
        <v>0</v>
      </c>
      <c r="N104" s="11">
        <f t="shared" si="46"/>
        <v>0</v>
      </c>
      <c r="O104" s="11">
        <f t="shared" si="46"/>
        <v>0</v>
      </c>
      <c r="P104" s="11">
        <f t="shared" si="46"/>
        <v>28.4</v>
      </c>
      <c r="Q104" s="11"/>
      <c r="R104" s="11"/>
      <c r="S104" s="150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  <c r="LT104" s="3"/>
      <c r="LU104" s="3"/>
      <c r="LV104" s="3"/>
      <c r="LW104" s="3"/>
      <c r="LX104" s="3"/>
      <c r="LY104" s="3"/>
      <c r="LZ104" s="3"/>
      <c r="MA104" s="3"/>
      <c r="MB104" s="3"/>
      <c r="MC104" s="3"/>
      <c r="MD104" s="3"/>
      <c r="ME104" s="3"/>
      <c r="MF104" s="3"/>
      <c r="MG104" s="3"/>
      <c r="MH104" s="3"/>
      <c r="MI104" s="3"/>
      <c r="MJ104" s="3"/>
      <c r="MK104" s="3"/>
      <c r="ML104" s="3"/>
      <c r="MM104" s="3"/>
      <c r="MN104" s="3"/>
      <c r="MO104" s="3"/>
      <c r="MP104" s="3"/>
      <c r="MQ104" s="3"/>
      <c r="MR104" s="3"/>
      <c r="MS104" s="3"/>
      <c r="MT104" s="3"/>
      <c r="MU104" s="3"/>
      <c r="MV104" s="3"/>
      <c r="MW104" s="3"/>
      <c r="MX104" s="3"/>
      <c r="MY104" s="3"/>
      <c r="MZ104" s="3"/>
      <c r="NA104" s="3"/>
      <c r="NB104" s="3"/>
      <c r="NC104" s="3"/>
      <c r="ND104" s="3"/>
      <c r="NE104" s="3"/>
      <c r="NF104" s="3"/>
      <c r="NG104" s="3"/>
      <c r="NH104" s="3"/>
      <c r="NI104" s="3"/>
      <c r="NJ104" s="3"/>
      <c r="NK104" s="3"/>
      <c r="NL104" s="3"/>
      <c r="NM104" s="3"/>
      <c r="NN104" s="3"/>
      <c r="NO104" s="3"/>
      <c r="NP104" s="3"/>
      <c r="NQ104" s="3"/>
      <c r="NR104" s="3"/>
      <c r="NS104" s="3"/>
      <c r="NT104" s="3"/>
      <c r="NU104" s="3"/>
      <c r="NV104" s="3"/>
      <c r="NW104" s="3"/>
      <c r="NX104" s="3"/>
      <c r="NY104" s="3"/>
      <c r="NZ104" s="3"/>
      <c r="OA104" s="3"/>
      <c r="OB104" s="3"/>
      <c r="OC104" s="3"/>
      <c r="OD104" s="3"/>
      <c r="OE104" s="3"/>
      <c r="OF104" s="3"/>
      <c r="OG104" s="3"/>
      <c r="OH104" s="3"/>
      <c r="OI104" s="3"/>
      <c r="OJ104" s="3"/>
      <c r="OK104" s="3"/>
      <c r="OL104" s="3"/>
      <c r="OM104" s="3"/>
      <c r="ON104" s="3"/>
      <c r="OO104" s="3"/>
      <c r="OP104" s="3"/>
      <c r="OQ104" s="3"/>
      <c r="OR104" s="3"/>
      <c r="OS104" s="3"/>
      <c r="OT104" s="3"/>
      <c r="OU104" s="3"/>
      <c r="OV104" s="3"/>
      <c r="OW104" s="3"/>
      <c r="OX104" s="3"/>
      <c r="OY104" s="3"/>
      <c r="OZ104" s="3"/>
      <c r="PA104" s="3"/>
      <c r="PB104" s="3"/>
      <c r="PC104" s="3"/>
      <c r="PD104" s="3"/>
      <c r="PE104" s="3"/>
      <c r="PF104" s="3"/>
    </row>
    <row r="105" spans="1:422" s="4" customFormat="1" ht="15.75" thickBot="1">
      <c r="A105" s="151"/>
      <c r="B105" s="152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15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  <c r="MI105" s="3"/>
      <c r="MJ105" s="3"/>
      <c r="MK105" s="3"/>
      <c r="ML105" s="3"/>
      <c r="MM105" s="3"/>
      <c r="MN105" s="3"/>
      <c r="MO105" s="3"/>
      <c r="MP105" s="3"/>
      <c r="MQ105" s="3"/>
      <c r="MR105" s="3"/>
      <c r="MS105" s="3"/>
      <c r="MT105" s="3"/>
      <c r="MU105" s="3"/>
      <c r="MV105" s="3"/>
      <c r="MW105" s="3"/>
      <c r="MX105" s="3"/>
      <c r="MY105" s="3"/>
      <c r="MZ105" s="3"/>
      <c r="NA105" s="3"/>
      <c r="NB105" s="3"/>
      <c r="NC105" s="3"/>
      <c r="ND105" s="3"/>
      <c r="NE105" s="3"/>
      <c r="NF105" s="3"/>
      <c r="NG105" s="3"/>
      <c r="NH105" s="3"/>
      <c r="NI105" s="3"/>
      <c r="NJ105" s="3"/>
      <c r="NK105" s="3"/>
      <c r="NL105" s="3"/>
      <c r="NM105" s="3"/>
      <c r="NN105" s="3"/>
      <c r="NO105" s="3"/>
      <c r="NP105" s="3"/>
      <c r="NQ105" s="3"/>
      <c r="NR105" s="3"/>
      <c r="NS105" s="3"/>
      <c r="NT105" s="3"/>
      <c r="NU105" s="3"/>
      <c r="NV105" s="3"/>
      <c r="NW105" s="3"/>
      <c r="NX105" s="3"/>
      <c r="NY105" s="3"/>
      <c r="NZ105" s="3"/>
      <c r="OA105" s="3"/>
      <c r="OB105" s="3"/>
      <c r="OC105" s="3"/>
      <c r="OD105" s="3"/>
      <c r="OE105" s="3"/>
      <c r="OF105" s="3"/>
      <c r="OG105" s="3"/>
      <c r="OH105" s="3"/>
      <c r="OI105" s="3"/>
      <c r="OJ105" s="3"/>
      <c r="OK105" s="3"/>
      <c r="OL105" s="3"/>
      <c r="OM105" s="3"/>
      <c r="ON105" s="3"/>
      <c r="OO105" s="3"/>
      <c r="OP105" s="3"/>
      <c r="OQ105" s="3"/>
      <c r="OR105" s="3"/>
      <c r="OS105" s="3"/>
      <c r="OT105" s="3"/>
      <c r="OU105" s="3"/>
      <c r="OV105" s="3"/>
      <c r="OW105" s="3"/>
      <c r="OX105" s="3"/>
      <c r="OY105" s="3"/>
      <c r="OZ105" s="3"/>
      <c r="PA105" s="3"/>
      <c r="PB105" s="3"/>
      <c r="PC105" s="3"/>
      <c r="PD105" s="3"/>
      <c r="PE105" s="3"/>
      <c r="PF105" s="3"/>
    </row>
    <row r="106" spans="1:422" s="18" customFormat="1" ht="15.75" thickBot="1">
      <c r="A106" s="155" t="s">
        <v>20</v>
      </c>
      <c r="B106" s="156"/>
      <c r="C106" s="15">
        <f>C93+C98+C100+C104</f>
        <v>199</v>
      </c>
      <c r="D106" s="15">
        <f t="shared" ref="D106:P106" si="47">D93+D98+D100+D104</f>
        <v>70.400000000000006</v>
      </c>
      <c r="E106" s="15">
        <f t="shared" si="47"/>
        <v>0</v>
      </c>
      <c r="F106" s="15">
        <f t="shared" si="47"/>
        <v>0</v>
      </c>
      <c r="G106" s="15">
        <f t="shared" si="47"/>
        <v>0</v>
      </c>
      <c r="H106" s="15">
        <f t="shared" si="47"/>
        <v>0</v>
      </c>
      <c r="I106" s="15">
        <f t="shared" si="47"/>
        <v>0</v>
      </c>
      <c r="J106" s="15">
        <f t="shared" si="47"/>
        <v>199</v>
      </c>
      <c r="K106" s="15">
        <f t="shared" si="47"/>
        <v>70.400000000000006</v>
      </c>
      <c r="L106" s="15">
        <f t="shared" si="47"/>
        <v>0</v>
      </c>
      <c r="M106" s="15">
        <f t="shared" si="47"/>
        <v>0</v>
      </c>
      <c r="N106" s="15">
        <f t="shared" si="47"/>
        <v>0</v>
      </c>
      <c r="O106" s="15">
        <f t="shared" si="47"/>
        <v>0</v>
      </c>
      <c r="P106" s="15">
        <f t="shared" si="47"/>
        <v>70.400000000000006</v>
      </c>
      <c r="Q106" s="15"/>
      <c r="R106" s="15"/>
      <c r="S106" s="15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  <c r="HA106" s="17"/>
      <c r="HB106" s="17"/>
      <c r="HC106" s="17"/>
      <c r="HD106" s="17"/>
      <c r="HE106" s="17"/>
      <c r="HF106" s="17"/>
      <c r="HG106" s="17"/>
      <c r="HH106" s="17"/>
      <c r="HI106" s="17"/>
      <c r="HJ106" s="17"/>
      <c r="HK106" s="17"/>
      <c r="HL106" s="17"/>
      <c r="HM106" s="17"/>
      <c r="HN106" s="17"/>
      <c r="HO106" s="17"/>
      <c r="HP106" s="17"/>
      <c r="HQ106" s="17"/>
      <c r="HR106" s="17"/>
      <c r="HS106" s="17"/>
      <c r="HT106" s="17"/>
      <c r="HU106" s="17"/>
      <c r="HV106" s="17"/>
      <c r="HW106" s="17"/>
      <c r="HX106" s="17"/>
      <c r="HY106" s="17"/>
      <c r="HZ106" s="17"/>
      <c r="IA106" s="17"/>
      <c r="IB106" s="17"/>
      <c r="IC106" s="17"/>
      <c r="ID106" s="17"/>
      <c r="IE106" s="17"/>
      <c r="IF106" s="17"/>
      <c r="IG106" s="17"/>
      <c r="IH106" s="17"/>
      <c r="II106" s="17"/>
      <c r="IJ106" s="17"/>
      <c r="IK106" s="17"/>
      <c r="IL106" s="17"/>
      <c r="IM106" s="17"/>
      <c r="IN106" s="17"/>
      <c r="IO106" s="17"/>
      <c r="IP106" s="17"/>
      <c r="IQ106" s="17"/>
      <c r="IR106" s="17"/>
      <c r="IS106" s="17"/>
      <c r="IT106" s="17"/>
      <c r="IU106" s="17"/>
      <c r="IV106" s="17"/>
      <c r="IW106" s="17"/>
      <c r="IX106" s="17"/>
      <c r="IY106" s="17"/>
      <c r="IZ106" s="17"/>
      <c r="JA106" s="17"/>
      <c r="JB106" s="17"/>
      <c r="JC106" s="17"/>
      <c r="JD106" s="17"/>
      <c r="JE106" s="17"/>
      <c r="JF106" s="17"/>
      <c r="JG106" s="17"/>
      <c r="JH106" s="17"/>
      <c r="JI106" s="17"/>
      <c r="JJ106" s="17"/>
      <c r="JK106" s="17"/>
      <c r="JL106" s="17"/>
      <c r="JM106" s="17"/>
      <c r="JN106" s="17"/>
      <c r="JO106" s="17"/>
      <c r="JP106" s="17"/>
      <c r="JQ106" s="17"/>
      <c r="JR106" s="17"/>
      <c r="JS106" s="17"/>
      <c r="JT106" s="17"/>
      <c r="JU106" s="17"/>
      <c r="JV106" s="17"/>
      <c r="JW106" s="17"/>
      <c r="JX106" s="17"/>
      <c r="JY106" s="17"/>
      <c r="JZ106" s="17"/>
      <c r="KA106" s="17"/>
      <c r="KB106" s="17"/>
      <c r="KC106" s="17"/>
      <c r="KD106" s="17"/>
      <c r="KE106" s="17"/>
      <c r="KF106" s="17"/>
      <c r="KG106" s="17"/>
      <c r="KH106" s="17"/>
      <c r="KI106" s="17"/>
      <c r="KJ106" s="17"/>
      <c r="KK106" s="17"/>
      <c r="KL106" s="17"/>
      <c r="KM106" s="17"/>
      <c r="KN106" s="17"/>
      <c r="KO106" s="17"/>
      <c r="KP106" s="17"/>
      <c r="KQ106" s="17"/>
      <c r="KR106" s="17"/>
      <c r="KS106" s="17"/>
      <c r="KT106" s="17"/>
      <c r="KU106" s="17"/>
      <c r="KV106" s="17"/>
      <c r="KW106" s="17"/>
      <c r="KX106" s="17"/>
      <c r="KY106" s="17"/>
      <c r="KZ106" s="17"/>
      <c r="LA106" s="17"/>
      <c r="LB106" s="17"/>
      <c r="LC106" s="17"/>
      <c r="LD106" s="17"/>
      <c r="LE106" s="17"/>
      <c r="LF106" s="17"/>
      <c r="LG106" s="17"/>
      <c r="LH106" s="17"/>
      <c r="LI106" s="17"/>
      <c r="LJ106" s="17"/>
      <c r="LK106" s="17"/>
      <c r="LL106" s="17"/>
      <c r="LM106" s="17"/>
      <c r="LN106" s="17"/>
      <c r="LO106" s="17"/>
      <c r="LP106" s="17"/>
      <c r="LQ106" s="17"/>
      <c r="LR106" s="17"/>
      <c r="LS106" s="17"/>
      <c r="LT106" s="17"/>
      <c r="LU106" s="17"/>
      <c r="LV106" s="17"/>
      <c r="LW106" s="17"/>
      <c r="LX106" s="17"/>
      <c r="LY106" s="17"/>
      <c r="LZ106" s="17"/>
      <c r="MA106" s="17"/>
      <c r="MB106" s="17"/>
      <c r="MC106" s="17"/>
      <c r="MD106" s="17"/>
      <c r="ME106" s="17"/>
      <c r="MF106" s="17"/>
      <c r="MG106" s="17"/>
      <c r="MH106" s="17"/>
      <c r="MI106" s="17"/>
      <c r="MJ106" s="17"/>
      <c r="MK106" s="17"/>
      <c r="ML106" s="17"/>
      <c r="MM106" s="17"/>
      <c r="MN106" s="17"/>
      <c r="MO106" s="17"/>
      <c r="MP106" s="17"/>
      <c r="MQ106" s="17"/>
      <c r="MR106" s="17"/>
      <c r="MS106" s="17"/>
      <c r="MT106" s="17"/>
      <c r="MU106" s="17"/>
      <c r="MV106" s="17"/>
      <c r="MW106" s="17"/>
      <c r="MX106" s="17"/>
      <c r="MY106" s="17"/>
      <c r="MZ106" s="17"/>
      <c r="NA106" s="17"/>
      <c r="NB106" s="17"/>
      <c r="NC106" s="17"/>
      <c r="ND106" s="17"/>
      <c r="NE106" s="17"/>
      <c r="NF106" s="17"/>
      <c r="NG106" s="17"/>
      <c r="NH106" s="17"/>
      <c r="NI106" s="17"/>
      <c r="NJ106" s="17"/>
      <c r="NK106" s="17"/>
      <c r="NL106" s="17"/>
      <c r="NM106" s="17"/>
      <c r="NN106" s="17"/>
      <c r="NO106" s="17"/>
      <c r="NP106" s="17"/>
      <c r="NQ106" s="17"/>
      <c r="NR106" s="17"/>
      <c r="NS106" s="17"/>
      <c r="NT106" s="17"/>
      <c r="NU106" s="17"/>
      <c r="NV106" s="17"/>
      <c r="NW106" s="17"/>
      <c r="NX106" s="17"/>
      <c r="NY106" s="17"/>
      <c r="NZ106" s="17"/>
      <c r="OA106" s="17"/>
      <c r="OB106" s="17"/>
      <c r="OC106" s="17"/>
      <c r="OD106" s="17"/>
      <c r="OE106" s="17"/>
      <c r="OF106" s="17"/>
      <c r="OG106" s="17"/>
      <c r="OH106" s="17"/>
      <c r="OI106" s="17"/>
      <c r="OJ106" s="17"/>
      <c r="OK106" s="17"/>
      <c r="OL106" s="17"/>
      <c r="OM106" s="17"/>
      <c r="ON106" s="17"/>
      <c r="OO106" s="17"/>
      <c r="OP106" s="17"/>
      <c r="OQ106" s="17"/>
      <c r="OR106" s="17"/>
      <c r="OS106" s="17"/>
      <c r="OT106" s="17"/>
      <c r="OU106" s="17"/>
      <c r="OV106" s="17"/>
      <c r="OW106" s="17"/>
      <c r="OX106" s="17"/>
      <c r="OY106" s="17"/>
      <c r="OZ106" s="17"/>
      <c r="PA106" s="17"/>
      <c r="PB106" s="17"/>
      <c r="PC106" s="17"/>
      <c r="PD106" s="17"/>
      <c r="PE106" s="17"/>
      <c r="PF106" s="17"/>
    </row>
    <row r="107" spans="1:422" s="4" customFormat="1" ht="35.25" customHeight="1">
      <c r="A107" s="248" t="s">
        <v>101</v>
      </c>
      <c r="B107" s="249"/>
      <c r="C107" s="249"/>
      <c r="D107" s="249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  <c r="R107" s="249"/>
      <c r="S107" s="250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  <c r="NK107" s="3"/>
      <c r="NL107" s="3"/>
      <c r="NM107" s="3"/>
      <c r="NN107" s="3"/>
      <c r="NO107" s="3"/>
      <c r="NP107" s="3"/>
      <c r="NQ107" s="3"/>
      <c r="NR107" s="3"/>
      <c r="NS107" s="3"/>
      <c r="NT107" s="3"/>
      <c r="NU107" s="3"/>
      <c r="NV107" s="3"/>
      <c r="NW107" s="3"/>
      <c r="NX107" s="3"/>
      <c r="NY107" s="3"/>
      <c r="NZ107" s="3"/>
      <c r="OA107" s="3"/>
      <c r="OB107" s="3"/>
      <c r="OC107" s="3"/>
      <c r="OD107" s="3"/>
      <c r="OE107" s="3"/>
      <c r="OF107" s="3"/>
      <c r="OG107" s="3"/>
      <c r="OH107" s="3"/>
      <c r="OI107" s="3"/>
      <c r="OJ107" s="3"/>
      <c r="OK107" s="3"/>
      <c r="OL107" s="3"/>
      <c r="OM107" s="3"/>
      <c r="ON107" s="3"/>
      <c r="OO107" s="3"/>
      <c r="OP107" s="3"/>
      <c r="OQ107" s="3"/>
      <c r="OR107" s="3"/>
      <c r="OS107" s="3"/>
      <c r="OT107" s="3"/>
      <c r="OU107" s="3"/>
      <c r="OV107" s="3"/>
      <c r="OW107" s="3"/>
      <c r="OX107" s="3"/>
      <c r="OY107" s="3"/>
      <c r="OZ107" s="3"/>
      <c r="PA107" s="3"/>
      <c r="PB107" s="3"/>
      <c r="PC107" s="3"/>
      <c r="PD107" s="3"/>
      <c r="PE107" s="3"/>
      <c r="PF107" s="3"/>
    </row>
    <row r="108" spans="1:422" s="4" customFormat="1" ht="48">
      <c r="A108" s="78" t="s">
        <v>102</v>
      </c>
      <c r="B108" s="9" t="s">
        <v>103</v>
      </c>
      <c r="C108" s="79">
        <f>F108+H108+J108+L108+N108</f>
        <v>0</v>
      </c>
      <c r="D108" s="79">
        <f>G108+I108+K108+M108+O108</f>
        <v>0</v>
      </c>
      <c r="E108" s="79">
        <v>0</v>
      </c>
      <c r="F108" s="80">
        <f>SUM(F107:F107)</f>
        <v>0</v>
      </c>
      <c r="G108" s="80">
        <f>SUM(G107:G107)</f>
        <v>0</v>
      </c>
      <c r="H108" s="80">
        <f>SUM(H107:H107)</f>
        <v>0</v>
      </c>
      <c r="I108" s="80">
        <f>SUM(I107:I107)</f>
        <v>0</v>
      </c>
      <c r="J108" s="79">
        <v>0</v>
      </c>
      <c r="K108" s="79">
        <v>0</v>
      </c>
      <c r="L108" s="80">
        <f>SUM(L107:L107)</f>
        <v>0</v>
      </c>
      <c r="M108" s="80">
        <f>SUM(M107:M107)</f>
        <v>0</v>
      </c>
      <c r="N108" s="80">
        <f>SUM(N107:N107)</f>
        <v>0</v>
      </c>
      <c r="O108" s="80">
        <f>SUM(O107:O107)</f>
        <v>0</v>
      </c>
      <c r="P108" s="79">
        <f>D108</f>
        <v>0</v>
      </c>
      <c r="Q108" s="81"/>
      <c r="R108" s="81"/>
      <c r="S108" s="81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  <c r="MH108" s="3"/>
      <c r="MI108" s="3"/>
      <c r="MJ108" s="3"/>
      <c r="MK108" s="3"/>
      <c r="ML108" s="3"/>
      <c r="MM108" s="3"/>
      <c r="MN108" s="3"/>
      <c r="MO108" s="3"/>
      <c r="MP108" s="3"/>
      <c r="MQ108" s="3"/>
      <c r="MR108" s="3"/>
      <c r="MS108" s="3"/>
      <c r="MT108" s="3"/>
      <c r="MU108" s="3"/>
      <c r="MV108" s="3"/>
      <c r="MW108" s="3"/>
      <c r="MX108" s="3"/>
      <c r="MY108" s="3"/>
      <c r="MZ108" s="3"/>
      <c r="NA108" s="3"/>
      <c r="NB108" s="3"/>
      <c r="NC108" s="3"/>
      <c r="ND108" s="3"/>
      <c r="NE108" s="3"/>
      <c r="NF108" s="3"/>
      <c r="NG108" s="3"/>
      <c r="NH108" s="3"/>
      <c r="NI108" s="3"/>
      <c r="NJ108" s="3"/>
      <c r="NK108" s="3"/>
      <c r="NL108" s="3"/>
      <c r="NM108" s="3"/>
      <c r="NN108" s="3"/>
      <c r="NO108" s="3"/>
      <c r="NP108" s="3"/>
      <c r="NQ108" s="3"/>
      <c r="NR108" s="3"/>
      <c r="NS108" s="3"/>
      <c r="NT108" s="3"/>
      <c r="NU108" s="3"/>
      <c r="NV108" s="3"/>
      <c r="NW108" s="3"/>
      <c r="NX108" s="3"/>
      <c r="NY108" s="3"/>
      <c r="NZ108" s="3"/>
      <c r="OA108" s="3"/>
      <c r="OB108" s="3"/>
      <c r="OC108" s="3"/>
      <c r="OD108" s="3"/>
      <c r="OE108" s="3"/>
      <c r="OF108" s="3"/>
      <c r="OG108" s="3"/>
      <c r="OH108" s="3"/>
      <c r="OI108" s="3"/>
      <c r="OJ108" s="3"/>
      <c r="OK108" s="3"/>
      <c r="OL108" s="3"/>
      <c r="OM108" s="3"/>
      <c r="ON108" s="3"/>
      <c r="OO108" s="3"/>
      <c r="OP108" s="3"/>
      <c r="OQ108" s="3"/>
      <c r="OR108" s="3"/>
      <c r="OS108" s="3"/>
      <c r="OT108" s="3"/>
      <c r="OU108" s="3"/>
      <c r="OV108" s="3"/>
      <c r="OW108" s="3"/>
      <c r="OX108" s="3"/>
      <c r="OY108" s="3"/>
      <c r="OZ108" s="3"/>
      <c r="PA108" s="3"/>
      <c r="PB108" s="3"/>
      <c r="PC108" s="3"/>
      <c r="PD108" s="3"/>
      <c r="PE108" s="3"/>
      <c r="PF108" s="3"/>
    </row>
    <row r="109" spans="1:422" s="4" customFormat="1" ht="88.5" customHeight="1">
      <c r="A109" s="20" t="s">
        <v>104</v>
      </c>
      <c r="B109" s="9" t="s">
        <v>103</v>
      </c>
      <c r="C109" s="79">
        <f t="shared" ref="C109:D112" si="48">F109+H109+J109+L109+N109</f>
        <v>20</v>
      </c>
      <c r="D109" s="79">
        <f t="shared" si="48"/>
        <v>7.1</v>
      </c>
      <c r="E109" s="79">
        <v>0</v>
      </c>
      <c r="F109" s="80">
        <f t="shared" ref="F109:I112" si="49">SUM(F107:F108)</f>
        <v>0</v>
      </c>
      <c r="G109" s="80">
        <f t="shared" si="49"/>
        <v>0</v>
      </c>
      <c r="H109" s="80">
        <f t="shared" si="49"/>
        <v>0</v>
      </c>
      <c r="I109" s="80">
        <f t="shared" si="49"/>
        <v>0</v>
      </c>
      <c r="J109" s="79">
        <v>20</v>
      </c>
      <c r="K109" s="79">
        <v>7.1</v>
      </c>
      <c r="L109" s="79">
        <v>0</v>
      </c>
      <c r="M109" s="79">
        <v>0</v>
      </c>
      <c r="N109" s="79">
        <v>0</v>
      </c>
      <c r="O109" s="79">
        <v>0</v>
      </c>
      <c r="P109" s="79">
        <f t="shared" ref="P109:P112" si="50">D109</f>
        <v>7.1</v>
      </c>
      <c r="Q109" s="81"/>
      <c r="R109" s="81"/>
      <c r="S109" s="81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  <c r="IW109" s="3"/>
      <c r="IX109" s="3"/>
      <c r="IY109" s="3"/>
      <c r="IZ109" s="3"/>
      <c r="JA109" s="3"/>
      <c r="JB109" s="3"/>
      <c r="JC109" s="3"/>
      <c r="JD109" s="3"/>
      <c r="JE109" s="3"/>
      <c r="JF109" s="3"/>
      <c r="JG109" s="3"/>
      <c r="JH109" s="3"/>
      <c r="JI109" s="3"/>
      <c r="JJ109" s="3"/>
      <c r="JK109" s="3"/>
      <c r="JL109" s="3"/>
      <c r="JM109" s="3"/>
      <c r="JN109" s="3"/>
      <c r="JO109" s="3"/>
      <c r="JP109" s="3"/>
      <c r="JQ109" s="3"/>
      <c r="JR109" s="3"/>
      <c r="JS109" s="3"/>
      <c r="JT109" s="3"/>
      <c r="JU109" s="3"/>
      <c r="JV109" s="3"/>
      <c r="JW109" s="3"/>
      <c r="JX109" s="3"/>
      <c r="JY109" s="3"/>
      <c r="JZ109" s="3"/>
      <c r="KA109" s="3"/>
      <c r="KB109" s="3"/>
      <c r="KC109" s="3"/>
      <c r="KD109" s="3"/>
      <c r="KE109" s="3"/>
      <c r="KF109" s="3"/>
      <c r="KG109" s="3"/>
      <c r="KH109" s="3"/>
      <c r="KI109" s="3"/>
      <c r="KJ109" s="3"/>
      <c r="KK109" s="3"/>
      <c r="KL109" s="3"/>
      <c r="KM109" s="3"/>
      <c r="KN109" s="3"/>
      <c r="KO109" s="3"/>
      <c r="KP109" s="3"/>
      <c r="KQ109" s="3"/>
      <c r="KR109" s="3"/>
      <c r="KS109" s="3"/>
      <c r="KT109" s="3"/>
      <c r="KU109" s="3"/>
      <c r="KV109" s="3"/>
      <c r="KW109" s="3"/>
      <c r="KX109" s="3"/>
      <c r="KY109" s="3"/>
      <c r="KZ109" s="3"/>
      <c r="LA109" s="3"/>
      <c r="LB109" s="3"/>
      <c r="LC109" s="3"/>
      <c r="LD109" s="3"/>
      <c r="LE109" s="3"/>
      <c r="LF109" s="3"/>
      <c r="LG109" s="3"/>
      <c r="LH109" s="3"/>
      <c r="LI109" s="3"/>
      <c r="LJ109" s="3"/>
      <c r="LK109" s="3"/>
      <c r="LL109" s="3"/>
      <c r="LM109" s="3"/>
      <c r="LN109" s="3"/>
      <c r="LO109" s="3"/>
      <c r="LP109" s="3"/>
      <c r="LQ109" s="3"/>
      <c r="LR109" s="3"/>
      <c r="LS109" s="3"/>
      <c r="LT109" s="3"/>
      <c r="LU109" s="3"/>
      <c r="LV109" s="3"/>
      <c r="LW109" s="3"/>
      <c r="LX109" s="3"/>
      <c r="LY109" s="3"/>
      <c r="LZ109" s="3"/>
      <c r="MA109" s="3"/>
      <c r="MB109" s="3"/>
      <c r="MC109" s="3"/>
      <c r="MD109" s="3"/>
      <c r="ME109" s="3"/>
      <c r="MF109" s="3"/>
      <c r="MG109" s="3"/>
      <c r="MH109" s="3"/>
      <c r="MI109" s="3"/>
      <c r="MJ109" s="3"/>
      <c r="MK109" s="3"/>
      <c r="ML109" s="3"/>
      <c r="MM109" s="3"/>
      <c r="MN109" s="3"/>
      <c r="MO109" s="3"/>
      <c r="MP109" s="3"/>
      <c r="MQ109" s="3"/>
      <c r="MR109" s="3"/>
      <c r="MS109" s="3"/>
      <c r="MT109" s="3"/>
      <c r="MU109" s="3"/>
      <c r="MV109" s="3"/>
      <c r="MW109" s="3"/>
      <c r="MX109" s="3"/>
      <c r="MY109" s="3"/>
      <c r="MZ109" s="3"/>
      <c r="NA109" s="3"/>
      <c r="NB109" s="3"/>
      <c r="NC109" s="3"/>
      <c r="ND109" s="3"/>
      <c r="NE109" s="3"/>
      <c r="NF109" s="3"/>
      <c r="NG109" s="3"/>
      <c r="NH109" s="3"/>
      <c r="NI109" s="3"/>
      <c r="NJ109" s="3"/>
      <c r="NK109" s="3"/>
      <c r="NL109" s="3"/>
      <c r="NM109" s="3"/>
      <c r="NN109" s="3"/>
      <c r="NO109" s="3"/>
      <c r="NP109" s="3"/>
      <c r="NQ109" s="3"/>
      <c r="NR109" s="3"/>
      <c r="NS109" s="3"/>
      <c r="NT109" s="3"/>
      <c r="NU109" s="3"/>
      <c r="NV109" s="3"/>
      <c r="NW109" s="3"/>
      <c r="NX109" s="3"/>
      <c r="NY109" s="3"/>
      <c r="NZ109" s="3"/>
      <c r="OA109" s="3"/>
      <c r="OB109" s="3"/>
      <c r="OC109" s="3"/>
      <c r="OD109" s="3"/>
      <c r="OE109" s="3"/>
      <c r="OF109" s="3"/>
      <c r="OG109" s="3"/>
      <c r="OH109" s="3"/>
      <c r="OI109" s="3"/>
      <c r="OJ109" s="3"/>
      <c r="OK109" s="3"/>
      <c r="OL109" s="3"/>
      <c r="OM109" s="3"/>
      <c r="ON109" s="3"/>
      <c r="OO109" s="3"/>
      <c r="OP109" s="3"/>
      <c r="OQ109" s="3"/>
      <c r="OR109" s="3"/>
      <c r="OS109" s="3"/>
      <c r="OT109" s="3"/>
      <c r="OU109" s="3"/>
      <c r="OV109" s="3"/>
      <c r="OW109" s="3"/>
      <c r="OX109" s="3"/>
      <c r="OY109" s="3"/>
      <c r="OZ109" s="3"/>
      <c r="PA109" s="3"/>
      <c r="PB109" s="3"/>
      <c r="PC109" s="3"/>
      <c r="PD109" s="3"/>
      <c r="PE109" s="3"/>
      <c r="PF109" s="3"/>
    </row>
    <row r="110" spans="1:422" s="4" customFormat="1" ht="48" customHeight="1">
      <c r="A110" s="20" t="s">
        <v>105</v>
      </c>
      <c r="B110" s="9" t="s">
        <v>106</v>
      </c>
      <c r="C110" s="79">
        <f t="shared" si="48"/>
        <v>35</v>
      </c>
      <c r="D110" s="79">
        <f t="shared" si="48"/>
        <v>17.899999999999999</v>
      </c>
      <c r="E110" s="79">
        <v>0</v>
      </c>
      <c r="F110" s="80">
        <f t="shared" si="49"/>
        <v>0</v>
      </c>
      <c r="G110" s="80">
        <f t="shared" si="49"/>
        <v>0</v>
      </c>
      <c r="H110" s="80">
        <f t="shared" si="49"/>
        <v>0</v>
      </c>
      <c r="I110" s="80">
        <f t="shared" si="49"/>
        <v>0</v>
      </c>
      <c r="J110" s="79">
        <v>35</v>
      </c>
      <c r="K110" s="79">
        <v>17.899999999999999</v>
      </c>
      <c r="L110" s="80">
        <f t="shared" ref="L110:O110" si="51">SUM(L109:L109)</f>
        <v>0</v>
      </c>
      <c r="M110" s="80">
        <f t="shared" si="51"/>
        <v>0</v>
      </c>
      <c r="N110" s="80">
        <f t="shared" si="51"/>
        <v>0</v>
      </c>
      <c r="O110" s="80">
        <f t="shared" si="51"/>
        <v>0</v>
      </c>
      <c r="P110" s="79">
        <f t="shared" si="50"/>
        <v>17.899999999999999</v>
      </c>
      <c r="Q110" s="81"/>
      <c r="R110" s="81"/>
      <c r="S110" s="81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  <c r="LT110" s="3"/>
      <c r="LU110" s="3"/>
      <c r="LV110" s="3"/>
      <c r="LW110" s="3"/>
      <c r="LX110" s="3"/>
      <c r="LY110" s="3"/>
      <c r="LZ110" s="3"/>
      <c r="MA110" s="3"/>
      <c r="MB110" s="3"/>
      <c r="MC110" s="3"/>
      <c r="MD110" s="3"/>
      <c r="ME110" s="3"/>
      <c r="MF110" s="3"/>
      <c r="MG110" s="3"/>
      <c r="MH110" s="3"/>
      <c r="MI110" s="3"/>
      <c r="MJ110" s="3"/>
      <c r="MK110" s="3"/>
      <c r="ML110" s="3"/>
      <c r="MM110" s="3"/>
      <c r="MN110" s="3"/>
      <c r="MO110" s="3"/>
      <c r="MP110" s="3"/>
      <c r="MQ110" s="3"/>
      <c r="MR110" s="3"/>
      <c r="MS110" s="3"/>
      <c r="MT110" s="3"/>
      <c r="MU110" s="3"/>
      <c r="MV110" s="3"/>
      <c r="MW110" s="3"/>
      <c r="MX110" s="3"/>
      <c r="MY110" s="3"/>
      <c r="MZ110" s="3"/>
      <c r="NA110" s="3"/>
      <c r="NB110" s="3"/>
      <c r="NC110" s="3"/>
      <c r="ND110" s="3"/>
      <c r="NE110" s="3"/>
      <c r="NF110" s="3"/>
      <c r="NG110" s="3"/>
      <c r="NH110" s="3"/>
      <c r="NI110" s="3"/>
      <c r="NJ110" s="3"/>
      <c r="NK110" s="3"/>
      <c r="NL110" s="3"/>
      <c r="NM110" s="3"/>
      <c r="NN110" s="3"/>
      <c r="NO110" s="3"/>
      <c r="NP110" s="3"/>
      <c r="NQ110" s="3"/>
      <c r="NR110" s="3"/>
      <c r="NS110" s="3"/>
      <c r="NT110" s="3"/>
      <c r="NU110" s="3"/>
      <c r="NV110" s="3"/>
      <c r="NW110" s="3"/>
      <c r="NX110" s="3"/>
      <c r="NY110" s="3"/>
      <c r="NZ110" s="3"/>
      <c r="OA110" s="3"/>
      <c r="OB110" s="3"/>
      <c r="OC110" s="3"/>
      <c r="OD110" s="3"/>
      <c r="OE110" s="3"/>
      <c r="OF110" s="3"/>
      <c r="OG110" s="3"/>
      <c r="OH110" s="3"/>
      <c r="OI110" s="3"/>
      <c r="OJ110" s="3"/>
      <c r="OK110" s="3"/>
      <c r="OL110" s="3"/>
      <c r="OM110" s="3"/>
      <c r="ON110" s="3"/>
      <c r="OO110" s="3"/>
      <c r="OP110" s="3"/>
      <c r="OQ110" s="3"/>
      <c r="OR110" s="3"/>
      <c r="OS110" s="3"/>
      <c r="OT110" s="3"/>
      <c r="OU110" s="3"/>
      <c r="OV110" s="3"/>
      <c r="OW110" s="3"/>
      <c r="OX110" s="3"/>
      <c r="OY110" s="3"/>
      <c r="OZ110" s="3"/>
      <c r="PA110" s="3"/>
      <c r="PB110" s="3"/>
      <c r="PC110" s="3"/>
      <c r="PD110" s="3"/>
      <c r="PE110" s="3"/>
      <c r="PF110" s="3"/>
    </row>
    <row r="111" spans="1:422" s="4" customFormat="1" ht="96.75">
      <c r="A111" s="82" t="s">
        <v>107</v>
      </c>
      <c r="B111" s="9" t="s">
        <v>108</v>
      </c>
      <c r="C111" s="79">
        <f t="shared" si="48"/>
        <v>24</v>
      </c>
      <c r="D111" s="79">
        <f t="shared" si="48"/>
        <v>0</v>
      </c>
      <c r="E111" s="79">
        <v>0</v>
      </c>
      <c r="F111" s="80">
        <f t="shared" si="49"/>
        <v>0</v>
      </c>
      <c r="G111" s="80">
        <f t="shared" si="49"/>
        <v>0</v>
      </c>
      <c r="H111" s="80">
        <f t="shared" si="49"/>
        <v>0</v>
      </c>
      <c r="I111" s="80">
        <f t="shared" si="49"/>
        <v>0</v>
      </c>
      <c r="J111" s="79">
        <v>24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f t="shared" si="50"/>
        <v>0</v>
      </c>
      <c r="Q111" s="81"/>
      <c r="R111" s="81"/>
      <c r="S111" s="81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W111" s="3"/>
      <c r="KX111" s="3"/>
      <c r="KY111" s="3"/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  <c r="LM111" s="3"/>
      <c r="LN111" s="3"/>
      <c r="LO111" s="3"/>
      <c r="LP111" s="3"/>
      <c r="LQ111" s="3"/>
      <c r="LR111" s="3"/>
      <c r="LS111" s="3"/>
      <c r="LT111" s="3"/>
      <c r="LU111" s="3"/>
      <c r="LV111" s="3"/>
      <c r="LW111" s="3"/>
      <c r="LX111" s="3"/>
      <c r="LY111" s="3"/>
      <c r="LZ111" s="3"/>
      <c r="MA111" s="3"/>
      <c r="MB111" s="3"/>
      <c r="MC111" s="3"/>
      <c r="MD111" s="3"/>
      <c r="ME111" s="3"/>
      <c r="MF111" s="3"/>
      <c r="MG111" s="3"/>
      <c r="MH111" s="3"/>
      <c r="MI111" s="3"/>
      <c r="MJ111" s="3"/>
      <c r="MK111" s="3"/>
      <c r="ML111" s="3"/>
      <c r="MM111" s="3"/>
      <c r="MN111" s="3"/>
      <c r="MO111" s="3"/>
      <c r="MP111" s="3"/>
      <c r="MQ111" s="3"/>
      <c r="MR111" s="3"/>
      <c r="MS111" s="3"/>
      <c r="MT111" s="3"/>
      <c r="MU111" s="3"/>
      <c r="MV111" s="3"/>
      <c r="MW111" s="3"/>
      <c r="MX111" s="3"/>
      <c r="MY111" s="3"/>
      <c r="MZ111" s="3"/>
      <c r="NA111" s="3"/>
      <c r="NB111" s="3"/>
      <c r="NC111" s="3"/>
      <c r="ND111" s="3"/>
      <c r="NE111" s="3"/>
      <c r="NF111" s="3"/>
      <c r="NG111" s="3"/>
      <c r="NH111" s="3"/>
      <c r="NI111" s="3"/>
      <c r="NJ111" s="3"/>
      <c r="NK111" s="3"/>
      <c r="NL111" s="3"/>
      <c r="NM111" s="3"/>
      <c r="NN111" s="3"/>
      <c r="NO111" s="3"/>
      <c r="NP111" s="3"/>
      <c r="NQ111" s="3"/>
      <c r="NR111" s="3"/>
      <c r="NS111" s="3"/>
      <c r="NT111" s="3"/>
      <c r="NU111" s="3"/>
      <c r="NV111" s="3"/>
      <c r="NW111" s="3"/>
      <c r="NX111" s="3"/>
      <c r="NY111" s="3"/>
      <c r="NZ111" s="3"/>
      <c r="OA111" s="3"/>
      <c r="OB111" s="3"/>
      <c r="OC111" s="3"/>
      <c r="OD111" s="3"/>
      <c r="OE111" s="3"/>
      <c r="OF111" s="3"/>
      <c r="OG111" s="3"/>
      <c r="OH111" s="3"/>
      <c r="OI111" s="3"/>
      <c r="OJ111" s="3"/>
      <c r="OK111" s="3"/>
      <c r="OL111" s="3"/>
      <c r="OM111" s="3"/>
      <c r="ON111" s="3"/>
      <c r="OO111" s="3"/>
      <c r="OP111" s="3"/>
      <c r="OQ111" s="3"/>
      <c r="OR111" s="3"/>
      <c r="OS111" s="3"/>
      <c r="OT111" s="3"/>
      <c r="OU111" s="3"/>
      <c r="OV111" s="3"/>
      <c r="OW111" s="3"/>
      <c r="OX111" s="3"/>
      <c r="OY111" s="3"/>
      <c r="OZ111" s="3"/>
      <c r="PA111" s="3"/>
      <c r="PB111" s="3"/>
      <c r="PC111" s="3"/>
      <c r="PD111" s="3"/>
      <c r="PE111" s="3"/>
      <c r="PF111" s="3"/>
    </row>
    <row r="112" spans="1:422" s="4" customFormat="1" ht="99" customHeight="1" thickBot="1">
      <c r="A112" s="83" t="s">
        <v>109</v>
      </c>
      <c r="B112" s="22" t="s">
        <v>103</v>
      </c>
      <c r="C112" s="84">
        <f t="shared" si="48"/>
        <v>21</v>
      </c>
      <c r="D112" s="79">
        <f t="shared" si="48"/>
        <v>6.1</v>
      </c>
      <c r="E112" s="79">
        <v>0</v>
      </c>
      <c r="F112" s="80">
        <f t="shared" si="49"/>
        <v>0</v>
      </c>
      <c r="G112" s="80">
        <f t="shared" si="49"/>
        <v>0</v>
      </c>
      <c r="H112" s="80">
        <f t="shared" si="49"/>
        <v>0</v>
      </c>
      <c r="I112" s="80">
        <f t="shared" si="49"/>
        <v>0</v>
      </c>
      <c r="J112" s="84">
        <v>21</v>
      </c>
      <c r="K112" s="79">
        <v>6.1</v>
      </c>
      <c r="L112" s="80">
        <f t="shared" ref="L112:O112" si="52">SUM(L111:L111)</f>
        <v>0</v>
      </c>
      <c r="M112" s="80">
        <f t="shared" si="52"/>
        <v>0</v>
      </c>
      <c r="N112" s="80">
        <f t="shared" si="52"/>
        <v>0</v>
      </c>
      <c r="O112" s="80">
        <f t="shared" si="52"/>
        <v>0</v>
      </c>
      <c r="P112" s="79">
        <f t="shared" si="50"/>
        <v>6.1</v>
      </c>
      <c r="Q112" s="85"/>
      <c r="R112" s="85"/>
      <c r="S112" s="85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  <c r="IW112" s="3"/>
      <c r="IX112" s="3"/>
      <c r="IY112" s="3"/>
      <c r="IZ112" s="3"/>
      <c r="JA112" s="3"/>
      <c r="JB112" s="3"/>
      <c r="JC112" s="3"/>
      <c r="JD112" s="3"/>
      <c r="JE112" s="3"/>
      <c r="JF112" s="3"/>
      <c r="JG112" s="3"/>
      <c r="JH112" s="3"/>
      <c r="JI112" s="3"/>
      <c r="JJ112" s="3"/>
      <c r="JK112" s="3"/>
      <c r="JL112" s="3"/>
      <c r="JM112" s="3"/>
      <c r="JN112" s="3"/>
      <c r="JO112" s="3"/>
      <c r="JP112" s="3"/>
      <c r="JQ112" s="3"/>
      <c r="JR112" s="3"/>
      <c r="JS112" s="3"/>
      <c r="JT112" s="3"/>
      <c r="JU112" s="3"/>
      <c r="JV112" s="3"/>
      <c r="JW112" s="3"/>
      <c r="JX112" s="3"/>
      <c r="JY112" s="3"/>
      <c r="JZ112" s="3"/>
      <c r="KA112" s="3"/>
      <c r="KB112" s="3"/>
      <c r="KC112" s="3"/>
      <c r="KD112" s="3"/>
      <c r="KE112" s="3"/>
      <c r="KF112" s="3"/>
      <c r="KG112" s="3"/>
      <c r="KH112" s="3"/>
      <c r="KI112" s="3"/>
      <c r="KJ112" s="3"/>
      <c r="KK112" s="3"/>
      <c r="KL112" s="3"/>
      <c r="KM112" s="3"/>
      <c r="KN112" s="3"/>
      <c r="KO112" s="3"/>
      <c r="KP112" s="3"/>
      <c r="KQ112" s="3"/>
      <c r="KR112" s="3"/>
      <c r="KS112" s="3"/>
      <c r="KT112" s="3"/>
      <c r="KU112" s="3"/>
      <c r="KV112" s="3"/>
      <c r="KW112" s="3"/>
      <c r="KX112" s="3"/>
      <c r="KY112" s="3"/>
      <c r="KZ112" s="3"/>
      <c r="LA112" s="3"/>
      <c r="LB112" s="3"/>
      <c r="LC112" s="3"/>
      <c r="LD112" s="3"/>
      <c r="LE112" s="3"/>
      <c r="LF112" s="3"/>
      <c r="LG112" s="3"/>
      <c r="LH112" s="3"/>
      <c r="LI112" s="3"/>
      <c r="LJ112" s="3"/>
      <c r="LK112" s="3"/>
      <c r="LL112" s="3"/>
      <c r="LM112" s="3"/>
      <c r="LN112" s="3"/>
      <c r="LO112" s="3"/>
      <c r="LP112" s="3"/>
      <c r="LQ112" s="3"/>
      <c r="LR112" s="3"/>
      <c r="LS112" s="3"/>
      <c r="LT112" s="3"/>
      <c r="LU112" s="3"/>
      <c r="LV112" s="3"/>
      <c r="LW112" s="3"/>
      <c r="LX112" s="3"/>
      <c r="LY112" s="3"/>
      <c r="LZ112" s="3"/>
      <c r="MA112" s="3"/>
      <c r="MB112" s="3"/>
      <c r="MC112" s="3"/>
      <c r="MD112" s="3"/>
      <c r="ME112" s="3"/>
      <c r="MF112" s="3"/>
      <c r="MG112" s="3"/>
      <c r="MH112" s="3"/>
      <c r="MI112" s="3"/>
      <c r="MJ112" s="3"/>
      <c r="MK112" s="3"/>
      <c r="ML112" s="3"/>
      <c r="MM112" s="3"/>
      <c r="MN112" s="3"/>
      <c r="MO112" s="3"/>
      <c r="MP112" s="3"/>
      <c r="MQ112" s="3"/>
      <c r="MR112" s="3"/>
      <c r="MS112" s="3"/>
      <c r="MT112" s="3"/>
      <c r="MU112" s="3"/>
      <c r="MV112" s="3"/>
      <c r="MW112" s="3"/>
      <c r="MX112" s="3"/>
      <c r="MY112" s="3"/>
      <c r="MZ112" s="3"/>
      <c r="NA112" s="3"/>
      <c r="NB112" s="3"/>
      <c r="NC112" s="3"/>
      <c r="ND112" s="3"/>
      <c r="NE112" s="3"/>
      <c r="NF112" s="3"/>
      <c r="NG112" s="3"/>
      <c r="NH112" s="3"/>
      <c r="NI112" s="3"/>
      <c r="NJ112" s="3"/>
      <c r="NK112" s="3"/>
      <c r="NL112" s="3"/>
      <c r="NM112" s="3"/>
      <c r="NN112" s="3"/>
      <c r="NO112" s="3"/>
      <c r="NP112" s="3"/>
      <c r="NQ112" s="3"/>
      <c r="NR112" s="3"/>
      <c r="NS112" s="3"/>
      <c r="NT112" s="3"/>
      <c r="NU112" s="3"/>
      <c r="NV112" s="3"/>
      <c r="NW112" s="3"/>
      <c r="NX112" s="3"/>
      <c r="NY112" s="3"/>
      <c r="NZ112" s="3"/>
      <c r="OA112" s="3"/>
      <c r="OB112" s="3"/>
      <c r="OC112" s="3"/>
      <c r="OD112" s="3"/>
      <c r="OE112" s="3"/>
      <c r="OF112" s="3"/>
      <c r="OG112" s="3"/>
      <c r="OH112" s="3"/>
      <c r="OI112" s="3"/>
      <c r="OJ112" s="3"/>
      <c r="OK112" s="3"/>
      <c r="OL112" s="3"/>
      <c r="OM112" s="3"/>
      <c r="ON112" s="3"/>
      <c r="OO112" s="3"/>
      <c r="OP112" s="3"/>
      <c r="OQ112" s="3"/>
      <c r="OR112" s="3"/>
      <c r="OS112" s="3"/>
      <c r="OT112" s="3"/>
      <c r="OU112" s="3"/>
      <c r="OV112" s="3"/>
      <c r="OW112" s="3"/>
      <c r="OX112" s="3"/>
      <c r="OY112" s="3"/>
      <c r="OZ112" s="3"/>
      <c r="PA112" s="3"/>
      <c r="PB112" s="3"/>
      <c r="PC112" s="3"/>
      <c r="PD112" s="3"/>
      <c r="PE112" s="3"/>
      <c r="PF112" s="3"/>
    </row>
    <row r="113" spans="1:422" s="4" customFormat="1" ht="15.75" thickBot="1">
      <c r="A113" s="52" t="s">
        <v>20</v>
      </c>
      <c r="B113" s="53"/>
      <c r="C113" s="54">
        <f>SUM(C108:C112)</f>
        <v>100</v>
      </c>
      <c r="D113" s="54">
        <f t="shared" ref="D113:R113" si="53">SUM(D108:D112)</f>
        <v>31.1</v>
      </c>
      <c r="E113" s="54">
        <f t="shared" si="53"/>
        <v>0</v>
      </c>
      <c r="F113" s="54">
        <f t="shared" si="53"/>
        <v>0</v>
      </c>
      <c r="G113" s="54">
        <f t="shared" si="53"/>
        <v>0</v>
      </c>
      <c r="H113" s="54">
        <f t="shared" si="53"/>
        <v>0</v>
      </c>
      <c r="I113" s="54">
        <f t="shared" si="53"/>
        <v>0</v>
      </c>
      <c r="J113" s="54">
        <f t="shared" si="53"/>
        <v>100</v>
      </c>
      <c r="K113" s="54">
        <f t="shared" si="53"/>
        <v>31.1</v>
      </c>
      <c r="L113" s="54">
        <f t="shared" si="53"/>
        <v>0</v>
      </c>
      <c r="M113" s="54">
        <f t="shared" si="53"/>
        <v>0</v>
      </c>
      <c r="N113" s="54">
        <f t="shared" si="53"/>
        <v>0</v>
      </c>
      <c r="O113" s="54">
        <f t="shared" si="53"/>
        <v>0</v>
      </c>
      <c r="P113" s="54">
        <f t="shared" si="53"/>
        <v>31.1</v>
      </c>
      <c r="Q113" s="54">
        <f t="shared" si="53"/>
        <v>0</v>
      </c>
      <c r="R113" s="54">
        <f t="shared" si="53"/>
        <v>0</v>
      </c>
      <c r="S113" s="55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  <c r="IW113" s="3"/>
      <c r="IX113" s="3"/>
      <c r="IY113" s="3"/>
      <c r="IZ113" s="3"/>
      <c r="JA113" s="3"/>
      <c r="JB113" s="3"/>
      <c r="JC113" s="3"/>
      <c r="JD113" s="3"/>
      <c r="JE113" s="3"/>
      <c r="JF113" s="3"/>
      <c r="JG113" s="3"/>
      <c r="JH113" s="3"/>
      <c r="JI113" s="3"/>
      <c r="JJ113" s="3"/>
      <c r="JK113" s="3"/>
      <c r="JL113" s="3"/>
      <c r="JM113" s="3"/>
      <c r="JN113" s="3"/>
      <c r="JO113" s="3"/>
      <c r="JP113" s="3"/>
      <c r="JQ113" s="3"/>
      <c r="JR113" s="3"/>
      <c r="JS113" s="3"/>
      <c r="JT113" s="3"/>
      <c r="JU113" s="3"/>
      <c r="JV113" s="3"/>
      <c r="JW113" s="3"/>
      <c r="JX113" s="3"/>
      <c r="JY113" s="3"/>
      <c r="JZ113" s="3"/>
      <c r="KA113" s="3"/>
      <c r="KB113" s="3"/>
      <c r="KC113" s="3"/>
      <c r="KD113" s="3"/>
      <c r="KE113" s="3"/>
      <c r="KF113" s="3"/>
      <c r="KG113" s="3"/>
      <c r="KH113" s="3"/>
      <c r="KI113" s="3"/>
      <c r="KJ113" s="3"/>
      <c r="KK113" s="3"/>
      <c r="KL113" s="3"/>
      <c r="KM113" s="3"/>
      <c r="KN113" s="3"/>
      <c r="KO113" s="3"/>
      <c r="KP113" s="3"/>
      <c r="KQ113" s="3"/>
      <c r="KR113" s="3"/>
      <c r="KS113" s="3"/>
      <c r="KT113" s="3"/>
      <c r="KU113" s="3"/>
      <c r="KV113" s="3"/>
      <c r="KW113" s="3"/>
      <c r="KX113" s="3"/>
      <c r="KY113" s="3"/>
      <c r="KZ113" s="3"/>
      <c r="LA113" s="3"/>
      <c r="LB113" s="3"/>
      <c r="LC113" s="3"/>
      <c r="LD113" s="3"/>
      <c r="LE113" s="3"/>
      <c r="LF113" s="3"/>
      <c r="LG113" s="3"/>
      <c r="LH113" s="3"/>
      <c r="LI113" s="3"/>
      <c r="LJ113" s="3"/>
      <c r="LK113" s="3"/>
      <c r="LL113" s="3"/>
      <c r="LM113" s="3"/>
      <c r="LN113" s="3"/>
      <c r="LO113" s="3"/>
      <c r="LP113" s="3"/>
      <c r="LQ113" s="3"/>
      <c r="LR113" s="3"/>
      <c r="LS113" s="3"/>
      <c r="LT113" s="3"/>
      <c r="LU113" s="3"/>
      <c r="LV113" s="3"/>
      <c r="LW113" s="3"/>
      <c r="LX113" s="3"/>
      <c r="LY113" s="3"/>
      <c r="LZ113" s="3"/>
      <c r="MA113" s="3"/>
      <c r="MB113" s="3"/>
      <c r="MC113" s="3"/>
      <c r="MD113" s="3"/>
      <c r="ME113" s="3"/>
      <c r="MF113" s="3"/>
      <c r="MG113" s="3"/>
      <c r="MH113" s="3"/>
      <c r="MI113" s="3"/>
      <c r="MJ113" s="3"/>
      <c r="MK113" s="3"/>
      <c r="ML113" s="3"/>
      <c r="MM113" s="3"/>
      <c r="MN113" s="3"/>
      <c r="MO113" s="3"/>
      <c r="MP113" s="3"/>
      <c r="MQ113" s="3"/>
      <c r="MR113" s="3"/>
      <c r="MS113" s="3"/>
      <c r="MT113" s="3"/>
      <c r="MU113" s="3"/>
      <c r="MV113" s="3"/>
      <c r="MW113" s="3"/>
      <c r="MX113" s="3"/>
      <c r="MY113" s="3"/>
      <c r="MZ113" s="3"/>
      <c r="NA113" s="3"/>
      <c r="NB113" s="3"/>
      <c r="NC113" s="3"/>
      <c r="ND113" s="3"/>
      <c r="NE113" s="3"/>
      <c r="NF113" s="3"/>
      <c r="NG113" s="3"/>
      <c r="NH113" s="3"/>
      <c r="NI113" s="3"/>
      <c r="NJ113" s="3"/>
      <c r="NK113" s="3"/>
      <c r="NL113" s="3"/>
      <c r="NM113" s="3"/>
      <c r="NN113" s="3"/>
      <c r="NO113" s="3"/>
      <c r="NP113" s="3"/>
      <c r="NQ113" s="3"/>
      <c r="NR113" s="3"/>
      <c r="NS113" s="3"/>
      <c r="NT113" s="3"/>
      <c r="NU113" s="3"/>
      <c r="NV113" s="3"/>
      <c r="NW113" s="3"/>
      <c r="NX113" s="3"/>
      <c r="NY113" s="3"/>
      <c r="NZ113" s="3"/>
      <c r="OA113" s="3"/>
      <c r="OB113" s="3"/>
      <c r="OC113" s="3"/>
      <c r="OD113" s="3"/>
      <c r="OE113" s="3"/>
      <c r="OF113" s="3"/>
      <c r="OG113" s="3"/>
      <c r="OH113" s="3"/>
      <c r="OI113" s="3"/>
      <c r="OJ113" s="3"/>
      <c r="OK113" s="3"/>
      <c r="OL113" s="3"/>
      <c r="OM113" s="3"/>
      <c r="ON113" s="3"/>
      <c r="OO113" s="3"/>
      <c r="OP113" s="3"/>
      <c r="OQ113" s="3"/>
      <c r="OR113" s="3"/>
      <c r="OS113" s="3"/>
      <c r="OT113" s="3"/>
      <c r="OU113" s="3"/>
      <c r="OV113" s="3"/>
      <c r="OW113" s="3"/>
      <c r="OX113" s="3"/>
      <c r="OY113" s="3"/>
      <c r="OZ113" s="3"/>
      <c r="PA113" s="3"/>
      <c r="PB113" s="3"/>
      <c r="PC113" s="3"/>
      <c r="PD113" s="3"/>
      <c r="PE113" s="3"/>
      <c r="PF113" s="3"/>
    </row>
    <row r="114" spans="1:422" s="4" customFormat="1" ht="16.5" thickBot="1">
      <c r="A114" s="230" t="s">
        <v>110</v>
      </c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2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  <c r="IW114" s="3"/>
      <c r="IX114" s="3"/>
      <c r="IY114" s="3"/>
      <c r="IZ114" s="3"/>
      <c r="JA114" s="3"/>
      <c r="JB114" s="3"/>
      <c r="JC114" s="3"/>
      <c r="JD114" s="3"/>
      <c r="JE114" s="3"/>
      <c r="JF114" s="3"/>
      <c r="JG114" s="3"/>
      <c r="JH114" s="3"/>
      <c r="JI114" s="3"/>
      <c r="JJ114" s="3"/>
      <c r="JK114" s="3"/>
      <c r="JL114" s="3"/>
      <c r="JM114" s="3"/>
      <c r="JN114" s="3"/>
      <c r="JO114" s="3"/>
      <c r="JP114" s="3"/>
      <c r="JQ114" s="3"/>
      <c r="JR114" s="3"/>
      <c r="JS114" s="3"/>
      <c r="JT114" s="3"/>
      <c r="JU114" s="3"/>
      <c r="JV114" s="3"/>
      <c r="JW114" s="3"/>
      <c r="JX114" s="3"/>
      <c r="JY114" s="3"/>
      <c r="JZ114" s="3"/>
      <c r="KA114" s="3"/>
      <c r="KB114" s="3"/>
      <c r="KC114" s="3"/>
      <c r="KD114" s="3"/>
      <c r="KE114" s="3"/>
      <c r="KF114" s="3"/>
      <c r="KG114" s="3"/>
      <c r="KH114" s="3"/>
      <c r="KI114" s="3"/>
      <c r="KJ114" s="3"/>
      <c r="KK114" s="3"/>
      <c r="KL114" s="3"/>
      <c r="KM114" s="3"/>
      <c r="KN114" s="3"/>
      <c r="KO114" s="3"/>
      <c r="KP114" s="3"/>
      <c r="KQ114" s="3"/>
      <c r="KR114" s="3"/>
      <c r="KS114" s="3"/>
      <c r="KT114" s="3"/>
      <c r="KU114" s="3"/>
      <c r="KV114" s="3"/>
      <c r="KW114" s="3"/>
      <c r="KX114" s="3"/>
      <c r="KY114" s="3"/>
      <c r="KZ114" s="3"/>
      <c r="LA114" s="3"/>
      <c r="LB114" s="3"/>
      <c r="LC114" s="3"/>
      <c r="LD114" s="3"/>
      <c r="LE114" s="3"/>
      <c r="LF114" s="3"/>
      <c r="LG114" s="3"/>
      <c r="LH114" s="3"/>
      <c r="LI114" s="3"/>
      <c r="LJ114" s="3"/>
      <c r="LK114" s="3"/>
      <c r="LL114" s="3"/>
      <c r="LM114" s="3"/>
      <c r="LN114" s="3"/>
      <c r="LO114" s="3"/>
      <c r="LP114" s="3"/>
      <c r="LQ114" s="3"/>
      <c r="LR114" s="3"/>
      <c r="LS114" s="3"/>
      <c r="LT114" s="3"/>
      <c r="LU114" s="3"/>
      <c r="LV114" s="3"/>
      <c r="LW114" s="3"/>
      <c r="LX114" s="3"/>
      <c r="LY114" s="3"/>
      <c r="LZ114" s="3"/>
      <c r="MA114" s="3"/>
      <c r="MB114" s="3"/>
      <c r="MC114" s="3"/>
      <c r="MD114" s="3"/>
      <c r="ME114" s="3"/>
      <c r="MF114" s="3"/>
      <c r="MG114" s="3"/>
      <c r="MH114" s="3"/>
      <c r="MI114" s="3"/>
      <c r="MJ114" s="3"/>
      <c r="MK114" s="3"/>
      <c r="ML114" s="3"/>
      <c r="MM114" s="3"/>
      <c r="MN114" s="3"/>
      <c r="MO114" s="3"/>
      <c r="MP114" s="3"/>
      <c r="MQ114" s="3"/>
      <c r="MR114" s="3"/>
      <c r="MS114" s="3"/>
      <c r="MT114" s="3"/>
      <c r="MU114" s="3"/>
      <c r="MV114" s="3"/>
      <c r="MW114" s="3"/>
      <c r="MX114" s="3"/>
      <c r="MY114" s="3"/>
      <c r="MZ114" s="3"/>
      <c r="NA114" s="3"/>
      <c r="NB114" s="3"/>
      <c r="NC114" s="3"/>
      <c r="ND114" s="3"/>
      <c r="NE114" s="3"/>
      <c r="NF114" s="3"/>
      <c r="NG114" s="3"/>
      <c r="NH114" s="3"/>
      <c r="NI114" s="3"/>
      <c r="NJ114" s="3"/>
      <c r="NK114" s="3"/>
      <c r="NL114" s="3"/>
      <c r="NM114" s="3"/>
      <c r="NN114" s="3"/>
      <c r="NO114" s="3"/>
      <c r="NP114" s="3"/>
      <c r="NQ114" s="3"/>
      <c r="NR114" s="3"/>
      <c r="NS114" s="3"/>
      <c r="NT114" s="3"/>
      <c r="NU114" s="3"/>
      <c r="NV114" s="3"/>
      <c r="NW114" s="3"/>
      <c r="NX114" s="3"/>
      <c r="NY114" s="3"/>
      <c r="NZ114" s="3"/>
      <c r="OA114" s="3"/>
      <c r="OB114" s="3"/>
      <c r="OC114" s="3"/>
      <c r="OD114" s="3"/>
      <c r="OE114" s="3"/>
      <c r="OF114" s="3"/>
      <c r="OG114" s="3"/>
      <c r="OH114" s="3"/>
      <c r="OI114" s="3"/>
      <c r="OJ114" s="3"/>
      <c r="OK114" s="3"/>
      <c r="OL114" s="3"/>
      <c r="OM114" s="3"/>
      <c r="ON114" s="3"/>
      <c r="OO114" s="3"/>
      <c r="OP114" s="3"/>
      <c r="OQ114" s="3"/>
      <c r="OR114" s="3"/>
      <c r="OS114" s="3"/>
      <c r="OT114" s="3"/>
      <c r="OU114" s="3"/>
      <c r="OV114" s="3"/>
      <c r="OW114" s="3"/>
      <c r="OX114" s="3"/>
      <c r="OY114" s="3"/>
      <c r="OZ114" s="3"/>
      <c r="PA114" s="3"/>
      <c r="PB114" s="3"/>
      <c r="PC114" s="3"/>
      <c r="PD114" s="3"/>
      <c r="PE114" s="3"/>
      <c r="PF114" s="3"/>
    </row>
    <row r="115" spans="1:422" s="61" customFormat="1" ht="48.75" thickBot="1">
      <c r="A115" s="56" t="s">
        <v>111</v>
      </c>
      <c r="B115" s="57" t="s">
        <v>112</v>
      </c>
      <c r="C115" s="58">
        <f>F115+H115+J115+L115</f>
        <v>50</v>
      </c>
      <c r="D115" s="58">
        <f>G115+I115+K115+M115</f>
        <v>25</v>
      </c>
      <c r="E115" s="58">
        <f>D115/C115*100</f>
        <v>50</v>
      </c>
      <c r="F115" s="58">
        <v>0</v>
      </c>
      <c r="G115" s="58">
        <v>0</v>
      </c>
      <c r="H115" s="58">
        <v>0</v>
      </c>
      <c r="I115" s="58">
        <v>0</v>
      </c>
      <c r="J115" s="58">
        <v>50</v>
      </c>
      <c r="K115" s="58">
        <v>25</v>
      </c>
      <c r="L115" s="58">
        <v>0</v>
      </c>
      <c r="M115" s="58">
        <v>0</v>
      </c>
      <c r="N115" s="58">
        <v>0</v>
      </c>
      <c r="O115" s="58">
        <v>0</v>
      </c>
      <c r="P115" s="58">
        <f>D115</f>
        <v>25</v>
      </c>
      <c r="Q115" s="58"/>
      <c r="R115" s="58"/>
      <c r="S115" s="59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J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B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  <c r="JT115" s="60"/>
      <c r="JU115" s="60"/>
      <c r="JV115" s="60"/>
      <c r="JW115" s="60"/>
      <c r="JX115" s="60"/>
      <c r="JY115" s="60"/>
      <c r="JZ115" s="60"/>
      <c r="KA115" s="60"/>
      <c r="KB115" s="60"/>
      <c r="KC115" s="60"/>
      <c r="KD115" s="60"/>
      <c r="KE115" s="60"/>
      <c r="KF115" s="60"/>
      <c r="KG115" s="60"/>
      <c r="KH115" s="60"/>
      <c r="KI115" s="60"/>
      <c r="KJ115" s="60"/>
      <c r="KK115" s="60"/>
      <c r="KL115" s="60"/>
      <c r="KM115" s="60"/>
      <c r="KN115" s="60"/>
      <c r="KO115" s="60"/>
      <c r="KP115" s="60"/>
      <c r="KQ115" s="60"/>
      <c r="KR115" s="60"/>
      <c r="KS115" s="60"/>
      <c r="KT115" s="60"/>
      <c r="KU115" s="60"/>
      <c r="KV115" s="60"/>
      <c r="KW115" s="60"/>
      <c r="KX115" s="60"/>
      <c r="KY115" s="60"/>
      <c r="KZ115" s="60"/>
      <c r="LA115" s="60"/>
      <c r="LB115" s="60"/>
      <c r="LC115" s="60"/>
      <c r="LD115" s="60"/>
      <c r="LE115" s="60"/>
      <c r="LF115" s="60"/>
      <c r="LG115" s="60"/>
      <c r="LH115" s="60"/>
      <c r="LI115" s="60"/>
      <c r="LJ115" s="60"/>
      <c r="LK115" s="60"/>
      <c r="LL115" s="60"/>
      <c r="LM115" s="60"/>
      <c r="LN115" s="60"/>
      <c r="LO115" s="60"/>
      <c r="LP115" s="60"/>
      <c r="LQ115" s="60"/>
      <c r="LR115" s="60"/>
      <c r="LS115" s="60"/>
      <c r="LT115" s="60"/>
      <c r="LU115" s="60"/>
      <c r="LV115" s="60"/>
      <c r="LW115" s="60"/>
      <c r="LX115" s="60"/>
      <c r="LY115" s="60"/>
      <c r="LZ115" s="60"/>
      <c r="MA115" s="60"/>
      <c r="MB115" s="60"/>
      <c r="MC115" s="60"/>
      <c r="MD115" s="60"/>
      <c r="ME115" s="60"/>
      <c r="MF115" s="60"/>
      <c r="MG115" s="60"/>
      <c r="MH115" s="60"/>
      <c r="MI115" s="60"/>
      <c r="MJ115" s="60"/>
      <c r="MK115" s="60"/>
      <c r="ML115" s="60"/>
      <c r="MM115" s="60"/>
      <c r="MN115" s="60"/>
      <c r="MO115" s="60"/>
      <c r="MP115" s="60"/>
      <c r="MQ115" s="60"/>
      <c r="MR115" s="60"/>
      <c r="MS115" s="60"/>
      <c r="MT115" s="60"/>
      <c r="MU115" s="60"/>
      <c r="MV115" s="60"/>
      <c r="MW115" s="60"/>
      <c r="MX115" s="60"/>
      <c r="MY115" s="60"/>
      <c r="MZ115" s="60"/>
      <c r="NA115" s="60"/>
      <c r="NB115" s="60"/>
      <c r="NC115" s="60"/>
      <c r="ND115" s="60"/>
      <c r="NE115" s="60"/>
      <c r="NF115" s="60"/>
      <c r="NG115" s="60"/>
      <c r="NH115" s="60"/>
      <c r="NI115" s="60"/>
      <c r="NJ115" s="60"/>
      <c r="NK115" s="60"/>
      <c r="NL115" s="60"/>
      <c r="NM115" s="60"/>
      <c r="NN115" s="60"/>
      <c r="NO115" s="60"/>
      <c r="NP115" s="60"/>
      <c r="NQ115" s="60"/>
      <c r="NR115" s="60"/>
      <c r="NS115" s="60"/>
      <c r="NT115" s="60"/>
      <c r="NU115" s="60"/>
      <c r="NV115" s="60"/>
      <c r="NW115" s="60"/>
      <c r="NX115" s="60"/>
      <c r="NY115" s="60"/>
      <c r="NZ115" s="60"/>
      <c r="OA115" s="60"/>
      <c r="OB115" s="60"/>
      <c r="OC115" s="60"/>
      <c r="OD115" s="60"/>
      <c r="OE115" s="60"/>
      <c r="OF115" s="60"/>
      <c r="OG115" s="60"/>
      <c r="OH115" s="60"/>
      <c r="OI115" s="60"/>
      <c r="OJ115" s="60"/>
      <c r="OK115" s="60"/>
      <c r="OL115" s="60"/>
      <c r="OM115" s="60"/>
      <c r="ON115" s="60"/>
      <c r="OO115" s="60"/>
      <c r="OP115" s="60"/>
      <c r="OQ115" s="60"/>
      <c r="OR115" s="60"/>
      <c r="OS115" s="60"/>
      <c r="OT115" s="60"/>
      <c r="OU115" s="60"/>
      <c r="OV115" s="60"/>
      <c r="OW115" s="60"/>
      <c r="OX115" s="60"/>
      <c r="OY115" s="60"/>
      <c r="OZ115" s="60"/>
      <c r="PA115" s="60"/>
      <c r="PB115" s="60"/>
      <c r="PC115" s="60"/>
      <c r="PD115" s="60"/>
      <c r="PE115" s="60"/>
      <c r="PF115" s="60"/>
    </row>
    <row r="116" spans="1:422" s="4" customFormat="1" ht="15.75" thickBot="1">
      <c r="A116" s="52" t="s">
        <v>20</v>
      </c>
      <c r="B116" s="53"/>
      <c r="C116" s="54">
        <f>C115</f>
        <v>50</v>
      </c>
      <c r="D116" s="54">
        <f t="shared" ref="D116:P116" si="54">D115</f>
        <v>25</v>
      </c>
      <c r="E116" s="54">
        <f t="shared" si="54"/>
        <v>50</v>
      </c>
      <c r="F116" s="54">
        <f t="shared" si="54"/>
        <v>0</v>
      </c>
      <c r="G116" s="54">
        <f t="shared" si="54"/>
        <v>0</v>
      </c>
      <c r="H116" s="54">
        <f t="shared" si="54"/>
        <v>0</v>
      </c>
      <c r="I116" s="54">
        <f t="shared" si="54"/>
        <v>0</v>
      </c>
      <c r="J116" s="54">
        <f t="shared" si="54"/>
        <v>50</v>
      </c>
      <c r="K116" s="54">
        <f t="shared" si="54"/>
        <v>25</v>
      </c>
      <c r="L116" s="54">
        <f t="shared" si="54"/>
        <v>0</v>
      </c>
      <c r="M116" s="54">
        <f t="shared" si="54"/>
        <v>0</v>
      </c>
      <c r="N116" s="54">
        <f t="shared" si="54"/>
        <v>0</v>
      </c>
      <c r="O116" s="54">
        <f t="shared" si="54"/>
        <v>0</v>
      </c>
      <c r="P116" s="54">
        <f t="shared" si="54"/>
        <v>25</v>
      </c>
      <c r="Q116" s="54"/>
      <c r="R116" s="54"/>
      <c r="S116" s="55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  <c r="IX116" s="3"/>
      <c r="IY116" s="3"/>
      <c r="IZ116" s="3"/>
      <c r="JA116" s="3"/>
      <c r="JB116" s="3"/>
      <c r="JC116" s="3"/>
      <c r="JD116" s="3"/>
      <c r="JE116" s="3"/>
      <c r="JF116" s="3"/>
      <c r="JG116" s="3"/>
      <c r="JH116" s="3"/>
      <c r="JI116" s="3"/>
      <c r="JJ116" s="3"/>
      <c r="JK116" s="3"/>
      <c r="JL116" s="3"/>
      <c r="JM116" s="3"/>
      <c r="JN116" s="3"/>
      <c r="JO116" s="3"/>
      <c r="JP116" s="3"/>
      <c r="JQ116" s="3"/>
      <c r="JR116" s="3"/>
      <c r="JS116" s="3"/>
      <c r="JT116" s="3"/>
      <c r="JU116" s="3"/>
      <c r="JV116" s="3"/>
      <c r="JW116" s="3"/>
      <c r="JX116" s="3"/>
      <c r="JY116" s="3"/>
      <c r="JZ116" s="3"/>
      <c r="KA116" s="3"/>
      <c r="KB116" s="3"/>
      <c r="KC116" s="3"/>
      <c r="KD116" s="3"/>
      <c r="KE116" s="3"/>
      <c r="KF116" s="3"/>
      <c r="KG116" s="3"/>
      <c r="KH116" s="3"/>
      <c r="KI116" s="3"/>
      <c r="KJ116" s="3"/>
      <c r="KK116" s="3"/>
      <c r="KL116" s="3"/>
      <c r="KM116" s="3"/>
      <c r="KN116" s="3"/>
      <c r="KO116" s="3"/>
      <c r="KP116" s="3"/>
      <c r="KQ116" s="3"/>
      <c r="KR116" s="3"/>
      <c r="KS116" s="3"/>
      <c r="KT116" s="3"/>
      <c r="KU116" s="3"/>
      <c r="KV116" s="3"/>
      <c r="KW116" s="3"/>
      <c r="KX116" s="3"/>
      <c r="KY116" s="3"/>
      <c r="KZ116" s="3"/>
      <c r="LA116" s="3"/>
      <c r="LB116" s="3"/>
      <c r="LC116" s="3"/>
      <c r="LD116" s="3"/>
      <c r="LE116" s="3"/>
      <c r="LF116" s="3"/>
      <c r="LG116" s="3"/>
      <c r="LH116" s="3"/>
      <c r="LI116" s="3"/>
      <c r="LJ116" s="3"/>
      <c r="LK116" s="3"/>
      <c r="LL116" s="3"/>
      <c r="LM116" s="3"/>
      <c r="LN116" s="3"/>
      <c r="LO116" s="3"/>
      <c r="LP116" s="3"/>
      <c r="LQ116" s="3"/>
      <c r="LR116" s="3"/>
      <c r="LS116" s="3"/>
      <c r="LT116" s="3"/>
      <c r="LU116" s="3"/>
      <c r="LV116" s="3"/>
      <c r="LW116" s="3"/>
      <c r="LX116" s="3"/>
      <c r="LY116" s="3"/>
      <c r="LZ116" s="3"/>
      <c r="MA116" s="3"/>
      <c r="MB116" s="3"/>
      <c r="MC116" s="3"/>
      <c r="MD116" s="3"/>
      <c r="ME116" s="3"/>
      <c r="MF116" s="3"/>
      <c r="MG116" s="3"/>
      <c r="MH116" s="3"/>
      <c r="MI116" s="3"/>
      <c r="MJ116" s="3"/>
      <c r="MK116" s="3"/>
      <c r="ML116" s="3"/>
      <c r="MM116" s="3"/>
      <c r="MN116" s="3"/>
      <c r="MO116" s="3"/>
      <c r="MP116" s="3"/>
      <c r="MQ116" s="3"/>
      <c r="MR116" s="3"/>
      <c r="MS116" s="3"/>
      <c r="MT116" s="3"/>
      <c r="MU116" s="3"/>
      <c r="MV116" s="3"/>
      <c r="MW116" s="3"/>
      <c r="MX116" s="3"/>
      <c r="MY116" s="3"/>
      <c r="MZ116" s="3"/>
      <c r="NA116" s="3"/>
      <c r="NB116" s="3"/>
      <c r="NC116" s="3"/>
      <c r="ND116" s="3"/>
      <c r="NE116" s="3"/>
      <c r="NF116" s="3"/>
      <c r="NG116" s="3"/>
      <c r="NH116" s="3"/>
      <c r="NI116" s="3"/>
      <c r="NJ116" s="3"/>
      <c r="NK116" s="3"/>
      <c r="NL116" s="3"/>
      <c r="NM116" s="3"/>
      <c r="NN116" s="3"/>
      <c r="NO116" s="3"/>
      <c r="NP116" s="3"/>
      <c r="NQ116" s="3"/>
      <c r="NR116" s="3"/>
      <c r="NS116" s="3"/>
      <c r="NT116" s="3"/>
      <c r="NU116" s="3"/>
      <c r="NV116" s="3"/>
      <c r="NW116" s="3"/>
      <c r="NX116" s="3"/>
      <c r="NY116" s="3"/>
      <c r="NZ116" s="3"/>
      <c r="OA116" s="3"/>
      <c r="OB116" s="3"/>
      <c r="OC116" s="3"/>
      <c r="OD116" s="3"/>
      <c r="OE116" s="3"/>
      <c r="OF116" s="3"/>
      <c r="OG116" s="3"/>
      <c r="OH116" s="3"/>
      <c r="OI116" s="3"/>
      <c r="OJ116" s="3"/>
      <c r="OK116" s="3"/>
      <c r="OL116" s="3"/>
      <c r="OM116" s="3"/>
      <c r="ON116" s="3"/>
      <c r="OO116" s="3"/>
      <c r="OP116" s="3"/>
      <c r="OQ116" s="3"/>
      <c r="OR116" s="3"/>
      <c r="OS116" s="3"/>
      <c r="OT116" s="3"/>
      <c r="OU116" s="3"/>
      <c r="OV116" s="3"/>
      <c r="OW116" s="3"/>
      <c r="OX116" s="3"/>
      <c r="OY116" s="3"/>
      <c r="OZ116" s="3"/>
      <c r="PA116" s="3"/>
      <c r="PB116" s="3"/>
      <c r="PC116" s="3"/>
      <c r="PD116" s="3"/>
      <c r="PE116" s="3"/>
      <c r="PF116" s="3"/>
    </row>
    <row r="117" spans="1:422" s="4" customFormat="1" ht="16.5" thickBot="1">
      <c r="A117" s="230" t="s">
        <v>113</v>
      </c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2"/>
    </row>
    <row r="118" spans="1:422" s="4" customFormat="1" ht="25.5" thickBot="1">
      <c r="A118" s="62" t="s">
        <v>114</v>
      </c>
      <c r="B118" s="63" t="s">
        <v>115</v>
      </c>
      <c r="C118" s="64">
        <f>F118+H118+J118+L118</f>
        <v>150</v>
      </c>
      <c r="D118" s="64">
        <f>G118+I118+K118+M118</f>
        <v>149.80000000000001</v>
      </c>
      <c r="E118" s="64">
        <f>D118/C118*100</f>
        <v>99.866666666666674</v>
      </c>
      <c r="F118" s="64">
        <v>0</v>
      </c>
      <c r="G118" s="64">
        <v>0</v>
      </c>
      <c r="H118" s="64">
        <v>0</v>
      </c>
      <c r="I118" s="64">
        <v>0</v>
      </c>
      <c r="J118" s="64">
        <v>150</v>
      </c>
      <c r="K118" s="64">
        <v>149.80000000000001</v>
      </c>
      <c r="L118" s="64">
        <v>0</v>
      </c>
      <c r="M118" s="64">
        <v>0</v>
      </c>
      <c r="N118" s="64">
        <v>0</v>
      </c>
      <c r="O118" s="64">
        <v>0</v>
      </c>
      <c r="P118" s="65">
        <f>D118</f>
        <v>149.80000000000001</v>
      </c>
      <c r="Q118" s="65"/>
      <c r="R118" s="65"/>
      <c r="S118" s="66"/>
    </row>
    <row r="119" spans="1:422" s="4" customFormat="1" ht="15.75" thickBot="1">
      <c r="A119" s="52" t="s">
        <v>20</v>
      </c>
      <c r="B119" s="53"/>
      <c r="C119" s="54">
        <f t="shared" ref="C119:P119" si="55">SUM(C118:C118)</f>
        <v>150</v>
      </c>
      <c r="D119" s="54">
        <f t="shared" si="55"/>
        <v>149.80000000000001</v>
      </c>
      <c r="E119" s="54">
        <f t="shared" si="55"/>
        <v>99.866666666666674</v>
      </c>
      <c r="F119" s="54">
        <f t="shared" si="55"/>
        <v>0</v>
      </c>
      <c r="G119" s="54">
        <f t="shared" si="55"/>
        <v>0</v>
      </c>
      <c r="H119" s="54">
        <f t="shared" si="55"/>
        <v>0</v>
      </c>
      <c r="I119" s="54">
        <f t="shared" si="55"/>
        <v>0</v>
      </c>
      <c r="J119" s="54">
        <f t="shared" si="55"/>
        <v>150</v>
      </c>
      <c r="K119" s="54">
        <f t="shared" si="55"/>
        <v>149.80000000000001</v>
      </c>
      <c r="L119" s="54">
        <f t="shared" si="55"/>
        <v>0</v>
      </c>
      <c r="M119" s="54">
        <f t="shared" si="55"/>
        <v>0</v>
      </c>
      <c r="N119" s="54">
        <f t="shared" si="55"/>
        <v>0</v>
      </c>
      <c r="O119" s="54">
        <f t="shared" si="55"/>
        <v>0</v>
      </c>
      <c r="P119" s="54">
        <f t="shared" si="55"/>
        <v>149.80000000000001</v>
      </c>
      <c r="Q119" s="67"/>
      <c r="R119" s="54"/>
      <c r="S119" s="55"/>
    </row>
    <row r="120" spans="1:422" s="4" customFormat="1" ht="16.5" thickBot="1">
      <c r="A120" s="233" t="s">
        <v>116</v>
      </c>
      <c r="B120" s="234"/>
      <c r="C120" s="235"/>
      <c r="D120" s="235"/>
      <c r="E120" s="235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  <c r="R120" s="234"/>
      <c r="S120" s="236"/>
    </row>
    <row r="121" spans="1:422" s="4" customFormat="1" ht="87.75" customHeight="1">
      <c r="A121" s="70" t="s">
        <v>117</v>
      </c>
      <c r="B121" s="71" t="s">
        <v>115</v>
      </c>
      <c r="C121" s="68">
        <f>F121+H121+J121+L121</f>
        <v>3083.5600000000004</v>
      </c>
      <c r="D121" s="68">
        <f>G121+I121+K121+M121</f>
        <v>3083.5600000000004</v>
      </c>
      <c r="E121" s="68">
        <f>D121/C121*100</f>
        <v>100</v>
      </c>
      <c r="F121" s="69">
        <v>2293.27</v>
      </c>
      <c r="G121" s="69">
        <v>2293.27</v>
      </c>
      <c r="H121" s="69">
        <v>199.31</v>
      </c>
      <c r="I121" s="69">
        <v>199.31</v>
      </c>
      <c r="J121" s="69">
        <v>249.26</v>
      </c>
      <c r="K121" s="69">
        <v>249.26</v>
      </c>
      <c r="L121" s="69">
        <v>341.72</v>
      </c>
      <c r="M121" s="69">
        <v>341.72</v>
      </c>
      <c r="N121" s="69">
        <v>0</v>
      </c>
      <c r="O121" s="69">
        <v>0</v>
      </c>
      <c r="P121" s="69">
        <f>G121+I121+K121+M121</f>
        <v>3083.5600000000004</v>
      </c>
      <c r="Q121" s="72"/>
      <c r="R121" s="72"/>
      <c r="S121" s="73"/>
    </row>
    <row r="122" spans="1:422" s="3" customFormat="1" ht="84.75">
      <c r="A122" s="74" t="s">
        <v>118</v>
      </c>
      <c r="B122" s="74" t="s">
        <v>115</v>
      </c>
      <c r="C122" s="68">
        <f>F122+H122+J122+L122</f>
        <v>1156.6199999999999</v>
      </c>
      <c r="D122" s="68">
        <f>G122+I122+K122+M122</f>
        <v>1156.6199999999999</v>
      </c>
      <c r="E122" s="68">
        <f>D122/C122*100</f>
        <v>100</v>
      </c>
      <c r="F122" s="68">
        <v>936.9</v>
      </c>
      <c r="G122" s="68">
        <v>936.9</v>
      </c>
      <c r="H122" s="68">
        <v>81.42</v>
      </c>
      <c r="I122" s="68">
        <v>81.42</v>
      </c>
      <c r="J122" s="68">
        <v>101.83</v>
      </c>
      <c r="K122" s="68">
        <v>101.83</v>
      </c>
      <c r="L122" s="69">
        <v>36.47</v>
      </c>
      <c r="M122" s="68">
        <v>36.47</v>
      </c>
      <c r="N122" s="68">
        <v>0</v>
      </c>
      <c r="O122" s="68">
        <v>0</v>
      </c>
      <c r="P122" s="69">
        <f>G122+I122+K122+M122</f>
        <v>1156.6199999999999</v>
      </c>
      <c r="Q122" s="75"/>
      <c r="R122" s="75"/>
      <c r="S122" s="75"/>
    </row>
    <row r="123" spans="1:422" s="3" customFormat="1" ht="87" customHeight="1">
      <c r="A123" s="74" t="s">
        <v>119</v>
      </c>
      <c r="B123" s="74" t="s">
        <v>115</v>
      </c>
      <c r="C123" s="68">
        <f t="shared" ref="C123:D128" si="56">F123+H123+J123+L123</f>
        <v>3194.21</v>
      </c>
      <c r="D123" s="68">
        <f t="shared" si="56"/>
        <v>3194.21</v>
      </c>
      <c r="E123" s="68">
        <f t="shared" ref="E123:E128" si="57">D123/C123*100</f>
        <v>100</v>
      </c>
      <c r="F123" s="68">
        <v>2538.75</v>
      </c>
      <c r="G123" s="68">
        <v>2538.75</v>
      </c>
      <c r="H123" s="68">
        <v>220.64</v>
      </c>
      <c r="I123" s="68">
        <v>220.64</v>
      </c>
      <c r="J123" s="68">
        <v>275.94</v>
      </c>
      <c r="K123" s="68">
        <v>275.94</v>
      </c>
      <c r="L123" s="68">
        <v>158.88</v>
      </c>
      <c r="M123" s="68">
        <v>158.88</v>
      </c>
      <c r="N123" s="68">
        <v>0</v>
      </c>
      <c r="O123" s="68">
        <v>0</v>
      </c>
      <c r="P123" s="68">
        <f t="shared" ref="P123:P128" si="58">G123+I123+K123+M123</f>
        <v>3194.21</v>
      </c>
      <c r="Q123" s="75"/>
      <c r="R123" s="75"/>
      <c r="S123" s="75"/>
    </row>
    <row r="124" spans="1:422" s="3" customFormat="1" ht="90" customHeight="1">
      <c r="A124" s="74" t="s">
        <v>120</v>
      </c>
      <c r="B124" s="74" t="s">
        <v>115</v>
      </c>
      <c r="C124" s="68">
        <f t="shared" si="56"/>
        <v>2235.92</v>
      </c>
      <c r="D124" s="68">
        <f t="shared" si="56"/>
        <v>2235.92</v>
      </c>
      <c r="E124" s="68">
        <f t="shared" si="57"/>
        <v>100</v>
      </c>
      <c r="F124" s="68">
        <v>1829.63</v>
      </c>
      <c r="G124" s="68">
        <v>1829.63</v>
      </c>
      <c r="H124" s="68">
        <v>159.01</v>
      </c>
      <c r="I124" s="68">
        <v>159.01</v>
      </c>
      <c r="J124" s="68">
        <v>198.86</v>
      </c>
      <c r="K124" s="68">
        <v>198.86</v>
      </c>
      <c r="L124" s="68">
        <v>48.42</v>
      </c>
      <c r="M124" s="68">
        <v>48.42</v>
      </c>
      <c r="N124" s="68">
        <v>0</v>
      </c>
      <c r="O124" s="68">
        <v>0</v>
      </c>
      <c r="P124" s="68">
        <f t="shared" si="58"/>
        <v>2235.92</v>
      </c>
      <c r="Q124" s="75"/>
      <c r="R124" s="75"/>
      <c r="S124" s="75"/>
    </row>
    <row r="125" spans="1:422" s="3" customFormat="1" ht="84.75">
      <c r="A125" s="74" t="s">
        <v>121</v>
      </c>
      <c r="B125" s="74" t="s">
        <v>115</v>
      </c>
      <c r="C125" s="68">
        <f t="shared" si="56"/>
        <v>396.51</v>
      </c>
      <c r="D125" s="68">
        <f t="shared" si="56"/>
        <v>396.51</v>
      </c>
      <c r="E125" s="68">
        <f t="shared" si="57"/>
        <v>100</v>
      </c>
      <c r="F125" s="68">
        <v>313.8</v>
      </c>
      <c r="G125" s="68">
        <v>313.8</v>
      </c>
      <c r="H125" s="68">
        <v>27.27</v>
      </c>
      <c r="I125" s="68">
        <v>27.27</v>
      </c>
      <c r="J125" s="68">
        <v>34.11</v>
      </c>
      <c r="K125" s="68">
        <v>34.11</v>
      </c>
      <c r="L125" s="68">
        <v>21.33</v>
      </c>
      <c r="M125" s="68">
        <v>21.33</v>
      </c>
      <c r="N125" s="68">
        <v>0</v>
      </c>
      <c r="O125" s="68">
        <v>0</v>
      </c>
      <c r="P125" s="68">
        <f t="shared" si="58"/>
        <v>396.51</v>
      </c>
      <c r="Q125" s="75"/>
      <c r="R125" s="75"/>
      <c r="S125" s="75"/>
    </row>
    <row r="126" spans="1:422" s="3" customFormat="1" ht="87.75" customHeight="1">
      <c r="A126" s="74" t="s">
        <v>122</v>
      </c>
      <c r="B126" s="74" t="s">
        <v>115</v>
      </c>
      <c r="C126" s="68">
        <f t="shared" si="56"/>
        <v>1615.25</v>
      </c>
      <c r="D126" s="68">
        <f t="shared" si="56"/>
        <v>1615.25</v>
      </c>
      <c r="E126" s="68">
        <f t="shared" si="57"/>
        <v>100</v>
      </c>
      <c r="F126" s="68">
        <v>1283.45</v>
      </c>
      <c r="G126" s="68">
        <v>1283.45</v>
      </c>
      <c r="H126" s="68">
        <v>111.54</v>
      </c>
      <c r="I126" s="68">
        <v>111.54</v>
      </c>
      <c r="J126" s="68">
        <v>139.5</v>
      </c>
      <c r="K126" s="68">
        <v>139.5</v>
      </c>
      <c r="L126" s="68">
        <v>80.760000000000005</v>
      </c>
      <c r="M126" s="68">
        <v>80.760000000000005</v>
      </c>
      <c r="N126" s="68">
        <v>0</v>
      </c>
      <c r="O126" s="68">
        <v>0</v>
      </c>
      <c r="P126" s="68">
        <f t="shared" si="58"/>
        <v>1615.25</v>
      </c>
      <c r="Q126" s="75"/>
      <c r="R126" s="75"/>
      <c r="S126" s="75"/>
    </row>
    <row r="127" spans="1:422" s="3" customFormat="1" ht="87.75" customHeight="1">
      <c r="A127" s="74" t="s">
        <v>123</v>
      </c>
      <c r="B127" s="74" t="s">
        <v>115</v>
      </c>
      <c r="C127" s="68">
        <f t="shared" si="56"/>
        <v>684.16000000000008</v>
      </c>
      <c r="D127" s="68">
        <f t="shared" si="56"/>
        <v>684.16000000000008</v>
      </c>
      <c r="E127" s="68">
        <f t="shared" si="57"/>
        <v>100</v>
      </c>
      <c r="F127" s="68">
        <v>572.23</v>
      </c>
      <c r="G127" s="68">
        <v>572.23</v>
      </c>
      <c r="H127" s="68">
        <v>49.73</v>
      </c>
      <c r="I127" s="68">
        <v>49.73</v>
      </c>
      <c r="J127" s="68">
        <v>62.2</v>
      </c>
      <c r="K127" s="68">
        <v>62.2</v>
      </c>
      <c r="L127" s="68">
        <v>0</v>
      </c>
      <c r="M127" s="68">
        <v>0</v>
      </c>
      <c r="N127" s="68">
        <v>0</v>
      </c>
      <c r="O127" s="68">
        <v>0</v>
      </c>
      <c r="P127" s="68">
        <f t="shared" si="58"/>
        <v>684.16000000000008</v>
      </c>
      <c r="Q127" s="75"/>
      <c r="R127" s="75"/>
      <c r="S127" s="75"/>
    </row>
    <row r="128" spans="1:422" s="3" customFormat="1" ht="92.25" customHeight="1" thickBot="1">
      <c r="A128" s="76" t="s">
        <v>124</v>
      </c>
      <c r="B128" s="71" t="s">
        <v>115</v>
      </c>
      <c r="C128" s="69">
        <f t="shared" si="56"/>
        <v>1079.79</v>
      </c>
      <c r="D128" s="69">
        <f t="shared" si="56"/>
        <v>1079.79</v>
      </c>
      <c r="E128" s="69">
        <f t="shared" si="57"/>
        <v>100</v>
      </c>
      <c r="F128" s="69">
        <v>902.55</v>
      </c>
      <c r="G128" s="69">
        <v>902.55</v>
      </c>
      <c r="H128" s="69">
        <v>78.44</v>
      </c>
      <c r="I128" s="69">
        <v>78.44</v>
      </c>
      <c r="J128" s="69">
        <v>98.1</v>
      </c>
      <c r="K128" s="69">
        <v>98.1</v>
      </c>
      <c r="L128" s="69">
        <v>0.7</v>
      </c>
      <c r="M128" s="69">
        <v>0.7</v>
      </c>
      <c r="N128" s="69">
        <v>0</v>
      </c>
      <c r="O128" s="69">
        <v>0</v>
      </c>
      <c r="P128" s="69">
        <f t="shared" si="58"/>
        <v>1079.79</v>
      </c>
      <c r="Q128" s="77"/>
      <c r="R128" s="77"/>
      <c r="S128" s="77"/>
    </row>
    <row r="129" spans="1:422" s="4" customFormat="1" ht="15.75" thickBot="1">
      <c r="A129" s="52" t="s">
        <v>20</v>
      </c>
      <c r="B129" s="53"/>
      <c r="C129" s="54">
        <f>SUM(C121:C128)</f>
        <v>13446.02</v>
      </c>
      <c r="D129" s="54">
        <f t="shared" ref="D129:P129" si="59">SUM(D121:D128)</f>
        <v>13446.02</v>
      </c>
      <c r="E129" s="54">
        <f>D129/C129*100</f>
        <v>100</v>
      </c>
      <c r="F129" s="54">
        <f t="shared" si="59"/>
        <v>10670.58</v>
      </c>
      <c r="G129" s="54">
        <f t="shared" si="59"/>
        <v>10670.58</v>
      </c>
      <c r="H129" s="54">
        <f t="shared" si="59"/>
        <v>927.3599999999999</v>
      </c>
      <c r="I129" s="54">
        <f t="shared" si="59"/>
        <v>927.3599999999999</v>
      </c>
      <c r="J129" s="54">
        <f t="shared" si="59"/>
        <v>1159.8</v>
      </c>
      <c r="K129" s="54">
        <f t="shared" si="59"/>
        <v>1159.8</v>
      </c>
      <c r="L129" s="54">
        <f t="shared" si="59"/>
        <v>688.28000000000009</v>
      </c>
      <c r="M129" s="54">
        <f t="shared" si="59"/>
        <v>688.28000000000009</v>
      </c>
      <c r="N129" s="54">
        <f t="shared" si="59"/>
        <v>0</v>
      </c>
      <c r="O129" s="54">
        <f t="shared" si="59"/>
        <v>0</v>
      </c>
      <c r="P129" s="54">
        <f t="shared" si="59"/>
        <v>13446.02</v>
      </c>
      <c r="Q129" s="54"/>
      <c r="R129" s="54"/>
      <c r="S129" s="55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  <c r="IW129" s="3"/>
      <c r="IX129" s="3"/>
      <c r="IY129" s="3"/>
      <c r="IZ129" s="3"/>
      <c r="JA129" s="3"/>
      <c r="JB129" s="3"/>
      <c r="JC129" s="3"/>
      <c r="JD129" s="3"/>
      <c r="JE129" s="3"/>
      <c r="JF129" s="3"/>
      <c r="JG129" s="3"/>
      <c r="JH129" s="3"/>
      <c r="JI129" s="3"/>
      <c r="JJ129" s="3"/>
      <c r="JK129" s="3"/>
      <c r="JL129" s="3"/>
      <c r="JM129" s="3"/>
      <c r="JN129" s="3"/>
      <c r="JO129" s="3"/>
      <c r="JP129" s="3"/>
      <c r="JQ129" s="3"/>
      <c r="JR129" s="3"/>
      <c r="JS129" s="3"/>
      <c r="JT129" s="3"/>
      <c r="JU129" s="3"/>
      <c r="JV129" s="3"/>
      <c r="JW129" s="3"/>
      <c r="JX129" s="3"/>
      <c r="JY129" s="3"/>
      <c r="JZ129" s="3"/>
      <c r="KA129" s="3"/>
      <c r="KB129" s="3"/>
      <c r="KC129" s="3"/>
      <c r="KD129" s="3"/>
      <c r="KE129" s="3"/>
      <c r="KF129" s="3"/>
      <c r="KG129" s="3"/>
      <c r="KH129" s="3"/>
      <c r="KI129" s="3"/>
      <c r="KJ129" s="3"/>
      <c r="KK129" s="3"/>
      <c r="KL129" s="3"/>
      <c r="KM129" s="3"/>
      <c r="KN129" s="3"/>
      <c r="KO129" s="3"/>
      <c r="KP129" s="3"/>
      <c r="KQ129" s="3"/>
      <c r="KR129" s="3"/>
      <c r="KS129" s="3"/>
      <c r="KT129" s="3"/>
      <c r="KU129" s="3"/>
      <c r="KV129" s="3"/>
      <c r="KW129" s="3"/>
      <c r="KX129" s="3"/>
      <c r="KY129" s="3"/>
      <c r="KZ129" s="3"/>
      <c r="LA129" s="3"/>
      <c r="LB129" s="3"/>
      <c r="LC129" s="3"/>
      <c r="LD129" s="3"/>
      <c r="LE129" s="3"/>
      <c r="LF129" s="3"/>
      <c r="LG129" s="3"/>
      <c r="LH129" s="3"/>
      <c r="LI129" s="3"/>
      <c r="LJ129" s="3"/>
      <c r="LK129" s="3"/>
      <c r="LL129" s="3"/>
      <c r="LM129" s="3"/>
      <c r="LN129" s="3"/>
      <c r="LO129" s="3"/>
      <c r="LP129" s="3"/>
      <c r="LQ129" s="3"/>
      <c r="LR129" s="3"/>
      <c r="LS129" s="3"/>
      <c r="LT129" s="3"/>
      <c r="LU129" s="3"/>
      <c r="LV129" s="3"/>
      <c r="LW129" s="3"/>
      <c r="LX129" s="3"/>
      <c r="LY129" s="3"/>
      <c r="LZ129" s="3"/>
      <c r="MA129" s="3"/>
      <c r="MB129" s="3"/>
      <c r="MC129" s="3"/>
      <c r="MD129" s="3"/>
      <c r="ME129" s="3"/>
      <c r="MF129" s="3"/>
      <c r="MG129" s="3"/>
      <c r="MH129" s="3"/>
      <c r="MI129" s="3"/>
      <c r="MJ129" s="3"/>
      <c r="MK129" s="3"/>
      <c r="ML129" s="3"/>
      <c r="MM129" s="3"/>
      <c r="MN129" s="3"/>
      <c r="MO129" s="3"/>
      <c r="MP129" s="3"/>
      <c r="MQ129" s="3"/>
      <c r="MR129" s="3"/>
      <c r="MS129" s="3"/>
      <c r="MT129" s="3"/>
      <c r="MU129" s="3"/>
      <c r="MV129" s="3"/>
      <c r="MW129" s="3"/>
      <c r="MX129" s="3"/>
      <c r="MY129" s="3"/>
      <c r="MZ129" s="3"/>
      <c r="NA129" s="3"/>
      <c r="NB129" s="3"/>
      <c r="NC129" s="3"/>
      <c r="ND129" s="3"/>
      <c r="NE129" s="3"/>
      <c r="NF129" s="3"/>
      <c r="NG129" s="3"/>
      <c r="NH129" s="3"/>
      <c r="NI129" s="3"/>
      <c r="NJ129" s="3"/>
      <c r="NK129" s="3"/>
      <c r="NL129" s="3"/>
      <c r="NM129" s="3"/>
      <c r="NN129" s="3"/>
      <c r="NO129" s="3"/>
      <c r="NP129" s="3"/>
      <c r="NQ129" s="3"/>
      <c r="NR129" s="3"/>
      <c r="NS129" s="3"/>
      <c r="NT129" s="3"/>
      <c r="NU129" s="3"/>
      <c r="NV129" s="3"/>
      <c r="NW129" s="3"/>
      <c r="NX129" s="3"/>
      <c r="NY129" s="3"/>
      <c r="NZ129" s="3"/>
      <c r="OA129" s="3"/>
      <c r="OB129" s="3"/>
      <c r="OC129" s="3"/>
      <c r="OD129" s="3"/>
      <c r="OE129" s="3"/>
      <c r="OF129" s="3"/>
      <c r="OG129" s="3"/>
      <c r="OH129" s="3"/>
      <c r="OI129" s="3"/>
      <c r="OJ129" s="3"/>
      <c r="OK129" s="3"/>
      <c r="OL129" s="3"/>
      <c r="OM129" s="3"/>
      <c r="ON129" s="3"/>
      <c r="OO129" s="3"/>
      <c r="OP129" s="3"/>
      <c r="OQ129" s="3"/>
      <c r="OR129" s="3"/>
      <c r="OS129" s="3"/>
      <c r="OT129" s="3"/>
      <c r="OU129" s="3"/>
      <c r="OV129" s="3"/>
      <c r="OW129" s="3"/>
      <c r="OX129" s="3"/>
      <c r="OY129" s="3"/>
      <c r="OZ129" s="3"/>
      <c r="PA129" s="3"/>
      <c r="PB129" s="3"/>
      <c r="PC129" s="3"/>
      <c r="PD129" s="3"/>
      <c r="PE129" s="3"/>
      <c r="PF129" s="3"/>
    </row>
    <row r="130" spans="1:422" s="4" customFormat="1" ht="38.25" customHeight="1" thickBot="1">
      <c r="A130" s="162" t="s">
        <v>125</v>
      </c>
      <c r="B130" s="163"/>
      <c r="C130" s="164">
        <f>C18+C21+C24+C57+C64+C79+C82+C86+C106+C113+C116+C119+C129</f>
        <v>895282.41999999981</v>
      </c>
      <c r="D130" s="164">
        <f t="shared" ref="D130:P130" si="60">D18+D21+D24+D57+D64+D79+D82+D86+D106+D113+D116+D119+D129</f>
        <v>893815.62</v>
      </c>
      <c r="E130" s="164">
        <f t="shared" si="60"/>
        <v>1008.1068460727712</v>
      </c>
      <c r="F130" s="164">
        <f t="shared" si="60"/>
        <v>10670.58</v>
      </c>
      <c r="G130" s="164">
        <f t="shared" si="60"/>
        <v>10670.58</v>
      </c>
      <c r="H130" s="164">
        <f t="shared" si="60"/>
        <v>638868.85999999987</v>
      </c>
      <c r="I130" s="164">
        <f t="shared" si="60"/>
        <v>638868.85999999987</v>
      </c>
      <c r="J130" s="164">
        <f t="shared" si="60"/>
        <v>245054.7</v>
      </c>
      <c r="K130" s="164">
        <f t="shared" si="60"/>
        <v>243587.89999999997</v>
      </c>
      <c r="L130" s="164">
        <f t="shared" si="60"/>
        <v>688.28000000000009</v>
      </c>
      <c r="M130" s="164">
        <f t="shared" si="60"/>
        <v>688.28000000000009</v>
      </c>
      <c r="N130" s="164">
        <f t="shared" si="60"/>
        <v>0</v>
      </c>
      <c r="O130" s="164">
        <f t="shared" si="60"/>
        <v>0</v>
      </c>
      <c r="P130" s="164">
        <f t="shared" si="60"/>
        <v>893815.62000000011</v>
      </c>
      <c r="Q130" s="164"/>
      <c r="R130" s="164"/>
      <c r="S130" s="165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  <c r="IW130" s="3"/>
      <c r="IX130" s="3"/>
      <c r="IY130" s="3"/>
      <c r="IZ130" s="3"/>
      <c r="JA130" s="3"/>
      <c r="JB130" s="3"/>
      <c r="JC130" s="3"/>
      <c r="JD130" s="3"/>
      <c r="JE130" s="3"/>
      <c r="JF130" s="3"/>
      <c r="JG130" s="3"/>
      <c r="JH130" s="3"/>
      <c r="JI130" s="3"/>
      <c r="JJ130" s="3"/>
      <c r="JK130" s="3"/>
      <c r="JL130" s="3"/>
      <c r="JM130" s="3"/>
      <c r="JN130" s="3"/>
      <c r="JO130" s="3"/>
      <c r="JP130" s="3"/>
      <c r="JQ130" s="3"/>
      <c r="JR130" s="3"/>
      <c r="JS130" s="3"/>
      <c r="JT130" s="3"/>
      <c r="JU130" s="3"/>
      <c r="JV130" s="3"/>
      <c r="JW130" s="3"/>
      <c r="JX130" s="3"/>
      <c r="JY130" s="3"/>
      <c r="JZ130" s="3"/>
      <c r="KA130" s="3"/>
      <c r="KB130" s="3"/>
      <c r="KC130" s="3"/>
      <c r="KD130" s="3"/>
      <c r="KE130" s="3"/>
      <c r="KF130" s="3"/>
      <c r="KG130" s="3"/>
      <c r="KH130" s="3"/>
      <c r="KI130" s="3"/>
      <c r="KJ130" s="3"/>
      <c r="KK130" s="3"/>
      <c r="KL130" s="3"/>
      <c r="KM130" s="3"/>
      <c r="KN130" s="3"/>
      <c r="KO130" s="3"/>
      <c r="KP130" s="3"/>
      <c r="KQ130" s="3"/>
      <c r="KR130" s="3"/>
      <c r="KS130" s="3"/>
      <c r="KT130" s="3"/>
      <c r="KU130" s="3"/>
      <c r="KV130" s="3"/>
      <c r="KW130" s="3"/>
      <c r="KX130" s="3"/>
      <c r="KY130" s="3"/>
      <c r="KZ130" s="3"/>
      <c r="LA130" s="3"/>
      <c r="LB130" s="3"/>
      <c r="LC130" s="3"/>
      <c r="LD130" s="3"/>
      <c r="LE130" s="3"/>
      <c r="LF130" s="3"/>
      <c r="LG130" s="3"/>
      <c r="LH130" s="3"/>
      <c r="LI130" s="3"/>
      <c r="LJ130" s="3"/>
      <c r="LK130" s="3"/>
      <c r="LL130" s="3"/>
      <c r="LM130" s="3"/>
      <c r="LN130" s="3"/>
      <c r="LO130" s="3"/>
      <c r="LP130" s="3"/>
      <c r="LQ130" s="3"/>
      <c r="LR130" s="3"/>
      <c r="LS130" s="3"/>
      <c r="LT130" s="3"/>
      <c r="LU130" s="3"/>
      <c r="LV130" s="3"/>
      <c r="LW130" s="3"/>
      <c r="LX130" s="3"/>
      <c r="LY130" s="3"/>
      <c r="LZ130" s="3"/>
      <c r="MA130" s="3"/>
      <c r="MB130" s="3"/>
      <c r="MC130" s="3"/>
      <c r="MD130" s="3"/>
      <c r="ME130" s="3"/>
      <c r="MF130" s="3"/>
      <c r="MG130" s="3"/>
      <c r="MH130" s="3"/>
      <c r="MI130" s="3"/>
      <c r="MJ130" s="3"/>
      <c r="MK130" s="3"/>
      <c r="ML130" s="3"/>
      <c r="MM130" s="3"/>
      <c r="MN130" s="3"/>
      <c r="MO130" s="3"/>
      <c r="MP130" s="3"/>
      <c r="MQ130" s="3"/>
      <c r="MR130" s="3"/>
      <c r="MS130" s="3"/>
      <c r="MT130" s="3"/>
      <c r="MU130" s="3"/>
      <c r="MV130" s="3"/>
      <c r="MW130" s="3"/>
      <c r="MX130" s="3"/>
      <c r="MY130" s="3"/>
      <c r="MZ130" s="3"/>
      <c r="NA130" s="3"/>
      <c r="NB130" s="3"/>
      <c r="NC130" s="3"/>
      <c r="ND130" s="3"/>
      <c r="NE130" s="3"/>
      <c r="NF130" s="3"/>
      <c r="NG130" s="3"/>
      <c r="NH130" s="3"/>
      <c r="NI130" s="3"/>
      <c r="NJ130" s="3"/>
      <c r="NK130" s="3"/>
      <c r="NL130" s="3"/>
      <c r="NM130" s="3"/>
      <c r="NN130" s="3"/>
      <c r="NO130" s="3"/>
      <c r="NP130" s="3"/>
      <c r="NQ130" s="3"/>
      <c r="NR130" s="3"/>
      <c r="NS130" s="3"/>
      <c r="NT130" s="3"/>
      <c r="NU130" s="3"/>
      <c r="NV130" s="3"/>
      <c r="NW130" s="3"/>
      <c r="NX130" s="3"/>
      <c r="NY130" s="3"/>
      <c r="NZ130" s="3"/>
      <c r="OA130" s="3"/>
      <c r="OB130" s="3"/>
      <c r="OC130" s="3"/>
      <c r="OD130" s="3"/>
      <c r="OE130" s="3"/>
      <c r="OF130" s="3"/>
      <c r="OG130" s="3"/>
      <c r="OH130" s="3"/>
      <c r="OI130" s="3"/>
      <c r="OJ130" s="3"/>
      <c r="OK130" s="3"/>
      <c r="OL130" s="3"/>
      <c r="OM130" s="3"/>
      <c r="ON130" s="3"/>
      <c r="OO130" s="3"/>
      <c r="OP130" s="3"/>
      <c r="OQ130" s="3"/>
      <c r="OR130" s="3"/>
      <c r="OS130" s="3"/>
      <c r="OT130" s="3"/>
      <c r="OU130" s="3"/>
      <c r="OV130" s="3"/>
      <c r="OW130" s="3"/>
      <c r="OX130" s="3"/>
      <c r="OY130" s="3"/>
      <c r="OZ130" s="3"/>
      <c r="PA130" s="3"/>
      <c r="PB130" s="3"/>
      <c r="PC130" s="3"/>
      <c r="PD130" s="3"/>
      <c r="PE130" s="3"/>
      <c r="PF130" s="3"/>
    </row>
  </sheetData>
  <mergeCells count="41">
    <mergeCell ref="A114:S114"/>
    <mergeCell ref="A117:S117"/>
    <mergeCell ref="A120:S120"/>
    <mergeCell ref="A87:S87"/>
    <mergeCell ref="A88:S88"/>
    <mergeCell ref="A94:S94"/>
    <mergeCell ref="A99:S99"/>
    <mergeCell ref="A102:S102"/>
    <mergeCell ref="A107:S107"/>
    <mergeCell ref="A83:S83"/>
    <mergeCell ref="A41:S41"/>
    <mergeCell ref="A45:S45"/>
    <mergeCell ref="A51:S51"/>
    <mergeCell ref="A58:S58"/>
    <mergeCell ref="A59:S59"/>
    <mergeCell ref="A61:S61"/>
    <mergeCell ref="A65:S65"/>
    <mergeCell ref="A66:S66"/>
    <mergeCell ref="A73:S73"/>
    <mergeCell ref="A76:S76"/>
    <mergeCell ref="A80:S80"/>
    <mergeCell ref="A32:S32"/>
    <mergeCell ref="H10:I10"/>
    <mergeCell ref="J10:K10"/>
    <mergeCell ref="L10:M10"/>
    <mergeCell ref="N10:O10"/>
    <mergeCell ref="A13:S13"/>
    <mergeCell ref="Q8:S10"/>
    <mergeCell ref="A19:S19"/>
    <mergeCell ref="A22:S22"/>
    <mergeCell ref="A25:S25"/>
    <mergeCell ref="A26:S26"/>
    <mergeCell ref="C5:P5"/>
    <mergeCell ref="C6:P6"/>
    <mergeCell ref="A8:A11"/>
    <mergeCell ref="B8:B11"/>
    <mergeCell ref="C8:P8"/>
    <mergeCell ref="C9:E10"/>
    <mergeCell ref="F9:O9"/>
    <mergeCell ref="P9:P11"/>
    <mergeCell ref="F10:G10"/>
  </mergeCells>
  <hyperlinks>
    <hyperlink ref="Q8" location="Par1081" display="Par1081"/>
  </hyperlink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Фредьевна Ярмак</dc:creator>
  <cp:lastModifiedBy>Чапыгина Анна Григорьевна</cp:lastModifiedBy>
  <cp:lastPrinted>2019-03-29T10:03:09Z</cp:lastPrinted>
  <dcterms:created xsi:type="dcterms:W3CDTF">2019-03-05T06:36:58Z</dcterms:created>
  <dcterms:modified xsi:type="dcterms:W3CDTF">2019-06-18T09:01:54Z</dcterms:modified>
</cp:coreProperties>
</file>